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umesti\DDS3\"/>
    </mc:Choice>
  </mc:AlternateContent>
  <xr:revisionPtr revIDLastSave="0" documentId="8_{937F0916-6764-4278-845B-E7BC31279224}" xr6:coauthVersionLast="43" xr6:coauthVersionMax="43" xr10:uidLastSave="{00000000-0000-0000-0000-000000000000}"/>
  <bookViews>
    <workbookView xWindow="2295" yWindow="2295" windowWidth="15375" windowHeight="7875" xr2:uid="{9B4E16C2-51FD-4AEF-9584-44502A7A6F1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E14" i="1" s="1"/>
  <c r="I15" i="1"/>
  <c r="D16" i="1"/>
  <c r="D15" i="1" s="1"/>
  <c r="D14" i="1" s="1"/>
  <c r="E16" i="1"/>
  <c r="F16" i="1"/>
  <c r="F15" i="1" s="1"/>
  <c r="F14" i="1" s="1"/>
  <c r="G16" i="1"/>
  <c r="G15" i="1" s="1"/>
  <c r="G14" i="1" s="1"/>
  <c r="H16" i="1"/>
  <c r="H15" i="1" s="1"/>
  <c r="H14" i="1" s="1"/>
  <c r="I16" i="1"/>
  <c r="K16" i="1" s="1"/>
  <c r="J16" i="1"/>
  <c r="J15" i="1" s="1"/>
  <c r="J14" i="1" s="1"/>
  <c r="L16" i="1"/>
  <c r="L15" i="1" s="1"/>
  <c r="L14" i="1" s="1"/>
  <c r="K17" i="1"/>
  <c r="F18" i="1"/>
  <c r="J18" i="1"/>
  <c r="D19" i="1"/>
  <c r="D18" i="1" s="1"/>
  <c r="E19" i="1"/>
  <c r="E18" i="1" s="1"/>
  <c r="F19" i="1"/>
  <c r="G19" i="1"/>
  <c r="G18" i="1" s="1"/>
  <c r="H19" i="1"/>
  <c r="H18" i="1" s="1"/>
  <c r="I19" i="1"/>
  <c r="K19" i="1" s="1"/>
  <c r="J19" i="1"/>
  <c r="L19" i="1"/>
  <c r="L18" i="1" s="1"/>
  <c r="K20" i="1"/>
  <c r="F22" i="1"/>
  <c r="J22" i="1"/>
  <c r="D23" i="1"/>
  <c r="D22" i="1" s="1"/>
  <c r="E23" i="1"/>
  <c r="E22" i="1" s="1"/>
  <c r="F23" i="1"/>
  <c r="G23" i="1"/>
  <c r="G22" i="1" s="1"/>
  <c r="G21" i="1" s="1"/>
  <c r="H23" i="1"/>
  <c r="H22" i="1" s="1"/>
  <c r="I23" i="1"/>
  <c r="K23" i="1" s="1"/>
  <c r="J23" i="1"/>
  <c r="L23" i="1"/>
  <c r="L22" i="1" s="1"/>
  <c r="K24" i="1"/>
  <c r="D25" i="1"/>
  <c r="E25" i="1"/>
  <c r="F25" i="1"/>
  <c r="G25" i="1"/>
  <c r="H25" i="1"/>
  <c r="I25" i="1"/>
  <c r="J25" i="1"/>
  <c r="K25" i="1"/>
  <c r="L25" i="1"/>
  <c r="K26" i="1"/>
  <c r="K27" i="1"/>
  <c r="D28" i="1"/>
  <c r="H28" i="1"/>
  <c r="L28" i="1"/>
  <c r="D29" i="1"/>
  <c r="E29" i="1"/>
  <c r="E28" i="1" s="1"/>
  <c r="F29" i="1"/>
  <c r="F28" i="1" s="1"/>
  <c r="G29" i="1"/>
  <c r="G28" i="1" s="1"/>
  <c r="H29" i="1"/>
  <c r="I29" i="1"/>
  <c r="I28" i="1" s="1"/>
  <c r="J29" i="1"/>
  <c r="J28" i="1" s="1"/>
  <c r="K29" i="1"/>
  <c r="L29" i="1"/>
  <c r="K30" i="1"/>
  <c r="E31" i="1"/>
  <c r="I31" i="1"/>
  <c r="D32" i="1"/>
  <c r="D31" i="1" s="1"/>
  <c r="E32" i="1"/>
  <c r="F32" i="1"/>
  <c r="F31" i="1" s="1"/>
  <c r="G32" i="1"/>
  <c r="G31" i="1" s="1"/>
  <c r="H32" i="1"/>
  <c r="H31" i="1" s="1"/>
  <c r="I32" i="1"/>
  <c r="J32" i="1"/>
  <c r="J31" i="1" s="1"/>
  <c r="K32" i="1"/>
  <c r="L32" i="1"/>
  <c r="L31" i="1" s="1"/>
  <c r="K33" i="1"/>
  <c r="K34" i="1"/>
  <c r="K35" i="1"/>
  <c r="K36" i="1"/>
  <c r="G37" i="1"/>
  <c r="D38" i="1"/>
  <c r="D37" i="1" s="1"/>
  <c r="E38" i="1"/>
  <c r="E37" i="1" s="1"/>
  <c r="F38" i="1"/>
  <c r="F37" i="1" s="1"/>
  <c r="G38" i="1"/>
  <c r="H38" i="1"/>
  <c r="H37" i="1" s="1"/>
  <c r="I38" i="1"/>
  <c r="K38" i="1" s="1"/>
  <c r="J38" i="1"/>
  <c r="J37" i="1" s="1"/>
  <c r="L38" i="1"/>
  <c r="L37" i="1" s="1"/>
  <c r="K39" i="1"/>
  <c r="D40" i="1"/>
  <c r="E40" i="1"/>
  <c r="F40" i="1"/>
  <c r="G40" i="1"/>
  <c r="H40" i="1"/>
  <c r="I40" i="1"/>
  <c r="J40" i="1"/>
  <c r="K40" i="1"/>
  <c r="L40" i="1"/>
  <c r="K41" i="1"/>
  <c r="D42" i="1"/>
  <c r="E42" i="1"/>
  <c r="F42" i="1"/>
  <c r="G42" i="1"/>
  <c r="H42" i="1"/>
  <c r="I42" i="1"/>
  <c r="K42" i="1" s="1"/>
  <c r="J42" i="1"/>
  <c r="L42" i="1"/>
  <c r="K43" i="1"/>
  <c r="D44" i="1"/>
  <c r="H44" i="1"/>
  <c r="L44" i="1"/>
  <c r="D45" i="1"/>
  <c r="E45" i="1"/>
  <c r="E44" i="1" s="1"/>
  <c r="F45" i="1"/>
  <c r="F44" i="1" s="1"/>
  <c r="G45" i="1"/>
  <c r="G44" i="1" s="1"/>
  <c r="H45" i="1"/>
  <c r="I45" i="1"/>
  <c r="I44" i="1" s="1"/>
  <c r="K44" i="1" s="1"/>
  <c r="J45" i="1"/>
  <c r="J44" i="1" s="1"/>
  <c r="K45" i="1"/>
  <c r="L45" i="1"/>
  <c r="K46" i="1"/>
  <c r="K47" i="1"/>
  <c r="G49" i="1"/>
  <c r="G48" i="1" s="1"/>
  <c r="D50" i="1"/>
  <c r="D49" i="1" s="1"/>
  <c r="D48" i="1" s="1"/>
  <c r="E50" i="1"/>
  <c r="E49" i="1" s="1"/>
  <c r="E48" i="1" s="1"/>
  <c r="F50" i="1"/>
  <c r="F49" i="1" s="1"/>
  <c r="F48" i="1" s="1"/>
  <c r="G50" i="1"/>
  <c r="H50" i="1"/>
  <c r="H49" i="1" s="1"/>
  <c r="H48" i="1" s="1"/>
  <c r="I50" i="1"/>
  <c r="K50" i="1" s="1"/>
  <c r="J50" i="1"/>
  <c r="J49" i="1" s="1"/>
  <c r="J48" i="1" s="1"/>
  <c r="L50" i="1"/>
  <c r="L49" i="1" s="1"/>
  <c r="L48" i="1" s="1"/>
  <c r="K51" i="1"/>
  <c r="K52" i="1"/>
  <c r="K53" i="1"/>
  <c r="K54" i="1"/>
  <c r="K55" i="1"/>
  <c r="K56" i="1"/>
  <c r="K57" i="1"/>
  <c r="K58" i="1"/>
  <c r="K31" i="1" l="1"/>
  <c r="F21" i="1"/>
  <c r="D13" i="1"/>
  <c r="J21" i="1"/>
  <c r="E21" i="1"/>
  <c r="G13" i="1"/>
  <c r="K15" i="1"/>
  <c r="L21" i="1"/>
  <c r="L13" i="1" s="1"/>
  <c r="K28" i="1"/>
  <c r="H21" i="1"/>
  <c r="H13" i="1" s="1"/>
  <c r="D21" i="1"/>
  <c r="J13" i="1"/>
  <c r="F13" i="1"/>
  <c r="E13" i="1"/>
  <c r="I22" i="1"/>
  <c r="I18" i="1"/>
  <c r="K18" i="1" s="1"/>
  <c r="I14" i="1"/>
  <c r="I49" i="1"/>
  <c r="I37" i="1"/>
  <c r="K37" i="1" s="1"/>
  <c r="K14" i="1" l="1"/>
  <c r="I48" i="1"/>
  <c r="K48" i="1" s="1"/>
  <c r="K49" i="1"/>
  <c r="K22" i="1"/>
  <c r="I21" i="1"/>
  <c r="K21" i="1" s="1"/>
  <c r="I13" i="1" l="1"/>
  <c r="K13" i="1" s="1"/>
</calcChain>
</file>

<file path=xl/sharedStrings.xml><?xml version="1.0" encoding="utf-8"?>
<sst xmlns="http://schemas.openxmlformats.org/spreadsheetml/2006/main" count="164" uniqueCount="162">
  <si>
    <t>CENTRALIZAT</t>
  </si>
  <si>
    <t>CUI: 4446619</t>
  </si>
  <si>
    <t xml:space="preserve"> Anexa 13</t>
  </si>
  <si>
    <t>Cont de executie - Cheltuieli - Bugetul local</t>
  </si>
  <si>
    <t>Trimestrul: 3,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</si>
  <si>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</si>
  <si>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</si>
  <si>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</si>
  <si>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</si>
  <si>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</si>
  <si>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</si>
  <si>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</si>
  <si>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</si>
  <si>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</si>
  <si>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</si>
  <si>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</si>
  <si>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</si>
  <si>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</si>
  <si>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</si>
  <si>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</si>
  <si>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</si>
  <si>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</si>
  <si>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</si>
  <si>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</si>
  <si>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</si>
  <si>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</si>
  <si>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</si>
  <si>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</si>
  <si>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</si>
  <si>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</si>
  <si>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</si>
  <si>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</si>
  <si>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</si>
  <si>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</si>
  <si>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</si>
  <si>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</si>
  <si>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</si>
  <si>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</si>
  <si>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</si>
  <si>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</si>
  <si>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</si>
  <si>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</si>
  <si>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</si>
  <si>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</si>
  <si>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</si>
  <si>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</si>
  <si>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</si>
  <si>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</si>
  <si>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</si>
  <si>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</si>
  <si>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</si>
  <si>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</si>
  <si>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</si>
  <si>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</si>
  <si>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</si>
  <si>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</si>
  <si>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</si>
  <si>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</si>
  <si>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</si>
  <si>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</si>
  <si>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</si>
  <si>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</si>
  <si>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</si>
  <si>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</si>
  <si>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</si>
  <si>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</si>
  <si>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</si>
  <si>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</si>
  <si>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</si>
  <si>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</si>
  <si>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</si>
  <si>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</si>
  <si>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</si>
  <si>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</si>
  <si>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</si>
  <si>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</si>
  <si>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</si>
  <si>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</si>
  <si>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</si>
  <si>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</si>
  <si>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</si>
  <si>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</si>
  <si>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</si>
  <si>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</si>
  <si>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</si>
  <si>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</si>
  <si>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</si>
  <si>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</si>
  <si>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</si>
  <si>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</si>
  <si>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</si>
  <si>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</si>
  <si>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</si>
  <si>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</si>
  <si>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</si>
  <si>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</si>
  <si>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</si>
  <si>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</si>
  <si>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</si>
  <si>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</si>
  <si>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</si>
  <si>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</si>
  <si>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</si>
  <si>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</si>
  <si>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</si>
  <si>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</si>
  <si>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</si>
  <si>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</si>
  <si>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</si>
  <si>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</si>
  <si>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</si>
  <si>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</si>
  <si>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</si>
  <si>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</si>
  <si>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</si>
  <si>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</si>
  <si>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</si>
  <si>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</si>
  <si>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</si>
  <si>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</si>
  <si>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</si>
  <si>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</si>
  <si>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</si>
  <si>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</si>
  <si>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</si>
  <si>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</si>
  <si>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</si>
  <si>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</si>
  <si>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</si>
  <si>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</si>
  <si>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</si>
  <si>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</si>
  <si>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</si>
  <si>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</si>
  <si>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</si>
  <si>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</si>
  <si>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</si>
  <si>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</si>
  <si>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</si>
  <si>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</si>
  <si>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</si>
  <si>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</si>
  <si>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</si>
  <si>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</si>
  <si>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</si>
  <si>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</si>
  <si>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</si>
  <si>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</si>
  <si>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</si>
  <si>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</si>
  <si>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</si>
  <si>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</si>
  <si>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</si>
  <si>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</si>
  <si>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141</t>
  </si>
  <si>
    <t xml:space="preserve">    Deficitul secţiunii de dezvoltare</t>
  </si>
  <si>
    <t>99.02.97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</si>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</sst>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348DD1-54F2-4C56-9AD9-797DB667E548}">
  <dimension ref="A1:T11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ht="22.5" x14ac:dyDescent="0.25">
      <c r="A13" s="10" t="s">
        <v>19</v>
      </c>
      <c r="B13" s="10" t="s">
        <v>20</v>
      </c>
      <c r="C13" s="10" t="s">
        <v>21</v>
      </c>
      <c r="D13" s="11">
        <f>D14+D18+D21+D44+D48</f>
        <v>1861877</v>
      </c>
      <c r="E13" s="11">
        <f>E14+E18+E21+E44+E48</f>
        <v>1861877</v>
      </c>
      <c r="F13" s="11">
        <f>F14+F18+F21+F44+F48</f>
        <v>7537999</v>
      </c>
      <c r="G13" s="11">
        <f>G14+G18+G21+G44+G48</f>
        <v>6178712</v>
      </c>
      <c r="H13" s="11">
        <f>H14+H18+H21+H44+H48</f>
        <v>6173224</v>
      </c>
      <c r="I13" s="11">
        <f>I14+I18+I21+I44+I48</f>
        <v>6173224</v>
      </c>
      <c r="J13" s="11">
        <f>J14+J18+J21+J44+J48</f>
        <v>3900782</v>
      </c>
      <c r="K13" s="11">
        <f>I13-J13</f>
        <v>2272442</v>
      </c>
      <c r="L13" s="11">
        <f>L14+L18+L21+L44+L48</f>
        <v>3478873</v>
      </c>
    </row>
    <row r="14" spans="1:12" s="6" customFormat="1" ht="22.5" x14ac:dyDescent="0.25">
      <c r="A14" s="10" t="s">
        <v>22</v>
      </c>
      <c r="B14" s="10" t="s">
        <v>23</v>
      </c>
      <c r="C14" s="10" t="s">
        <v>24</v>
      </c>
      <c r="D14" s="11">
        <f>D15</f>
        <v>200000</v>
      </c>
      <c r="E14" s="11">
        <f>E15</f>
        <v>200000</v>
      </c>
      <c r="F14" s="11">
        <f>F15</f>
        <v>2391120</v>
      </c>
      <c r="G14" s="11">
        <f>G15</f>
        <v>1851620</v>
      </c>
      <c r="H14" s="11">
        <f>H15</f>
        <v>1851620</v>
      </c>
      <c r="I14" s="11">
        <f>I15</f>
        <v>1851620</v>
      </c>
      <c r="J14" s="11">
        <f>J15</f>
        <v>1338906</v>
      </c>
      <c r="K14" s="11">
        <f>I14-J14</f>
        <v>512714</v>
      </c>
      <c r="L14" s="11">
        <f>L15</f>
        <v>1289913</v>
      </c>
    </row>
    <row r="15" spans="1:12" s="6" customFormat="1" ht="22.5" x14ac:dyDescent="0.25">
      <c r="A15" s="10" t="s">
        <v>25</v>
      </c>
      <c r="B15" s="10" t="s">
        <v>26</v>
      </c>
      <c r="C15" s="10" t="s">
        <v>27</v>
      </c>
      <c r="D15" s="11">
        <f>D16</f>
        <v>200000</v>
      </c>
      <c r="E15" s="11">
        <f>E16</f>
        <v>200000</v>
      </c>
      <c r="F15" s="11">
        <f>F16</f>
        <v>2391120</v>
      </c>
      <c r="G15" s="11">
        <f>G16</f>
        <v>1851620</v>
      </c>
      <c r="H15" s="11">
        <f>H16</f>
        <v>1851620</v>
      </c>
      <c r="I15" s="11">
        <f>I16</f>
        <v>1851620</v>
      </c>
      <c r="J15" s="11">
        <f>J16</f>
        <v>1338906</v>
      </c>
      <c r="K15" s="11">
        <f>I15-J15</f>
        <v>512714</v>
      </c>
      <c r="L15" s="11">
        <f>L16</f>
        <v>1289913</v>
      </c>
    </row>
    <row r="16" spans="1:12" s="6" customFormat="1" ht="22.5" x14ac:dyDescent="0.25">
      <c r="A16" s="10" t="s">
        <v>28</v>
      </c>
      <c r="B16" s="10" t="s">
        <v>29</v>
      </c>
      <c r="C16" s="10" t="s">
        <v>30</v>
      </c>
      <c r="D16" s="11">
        <f>D17</f>
        <v>200000</v>
      </c>
      <c r="E16" s="11">
        <f>E17</f>
        <v>200000</v>
      </c>
      <c r="F16" s="11">
        <f>F17</f>
        <v>2391120</v>
      </c>
      <c r="G16" s="11">
        <f>G17</f>
        <v>1851620</v>
      </c>
      <c r="H16" s="11">
        <f>H17</f>
        <v>1851620</v>
      </c>
      <c r="I16" s="11">
        <f>I17</f>
        <v>1851620</v>
      </c>
      <c r="J16" s="11">
        <f>J17</f>
        <v>1338906</v>
      </c>
      <c r="K16" s="11">
        <f>I16-J16</f>
        <v>512714</v>
      </c>
      <c r="L16" s="11">
        <f>L17</f>
        <v>1289913</v>
      </c>
    </row>
    <row r="17" spans="1:12" s="6" customFormat="1" x14ac:dyDescent="0.25">
      <c r="A17" s="10" t="s">
        <v>31</v>
      </c>
      <c r="B17" s="10" t="s">
        <v>32</v>
      </c>
      <c r="C17" s="10" t="s">
        <v>33</v>
      </c>
      <c r="D17" s="11">
        <v>200000</v>
      </c>
      <c r="E17" s="11">
        <v>200000</v>
      </c>
      <c r="F17" s="11">
        <v>2391120</v>
      </c>
      <c r="G17" s="11">
        <v>1851620</v>
      </c>
      <c r="H17" s="11">
        <v>1851620</v>
      </c>
      <c r="I17" s="11">
        <v>1851620</v>
      </c>
      <c r="J17" s="11">
        <v>1338906</v>
      </c>
      <c r="K17" s="11">
        <f>I17-J17</f>
        <v>512714</v>
      </c>
      <c r="L17" s="11">
        <v>1289913</v>
      </c>
    </row>
    <row r="18" spans="1:12" s="6" customFormat="1" ht="22.5" x14ac:dyDescent="0.25">
      <c r="A18" s="10" t="s">
        <v>34</v>
      </c>
      <c r="B18" s="10" t="s">
        <v>35</v>
      </c>
      <c r="C18" s="10" t="s">
        <v>36</v>
      </c>
      <c r="D18" s="11">
        <f>+D19</f>
        <v>100000</v>
      </c>
      <c r="E18" s="11">
        <f>+E19</f>
        <v>100000</v>
      </c>
      <c r="F18" s="11">
        <f>+F19</f>
        <v>181347</v>
      </c>
      <c r="G18" s="11">
        <f>+G19</f>
        <v>155800</v>
      </c>
      <c r="H18" s="11">
        <f>+H19</f>
        <v>155800</v>
      </c>
      <c r="I18" s="11">
        <f>+I19</f>
        <v>155800</v>
      </c>
      <c r="J18" s="11">
        <f>+J19</f>
        <v>40834</v>
      </c>
      <c r="K18" s="11">
        <f>I18-J18</f>
        <v>114966</v>
      </c>
      <c r="L18" s="11">
        <f>+L19</f>
        <v>36226</v>
      </c>
    </row>
    <row r="19" spans="1:12" s="6" customFormat="1" ht="22.5" x14ac:dyDescent="0.25">
      <c r="A19" s="10" t="s">
        <v>37</v>
      </c>
      <c r="B19" s="10" t="s">
        <v>38</v>
      </c>
      <c r="C19" s="10" t="s">
        <v>39</v>
      </c>
      <c r="D19" s="11">
        <f>+D20</f>
        <v>100000</v>
      </c>
      <c r="E19" s="11">
        <f>+E20</f>
        <v>100000</v>
      </c>
      <c r="F19" s="11">
        <f>+F20</f>
        <v>181347</v>
      </c>
      <c r="G19" s="11">
        <f>+G20</f>
        <v>155800</v>
      </c>
      <c r="H19" s="11">
        <f>+H20</f>
        <v>155800</v>
      </c>
      <c r="I19" s="11">
        <f>+I20</f>
        <v>155800</v>
      </c>
      <c r="J19" s="11">
        <f>+J20</f>
        <v>40834</v>
      </c>
      <c r="K19" s="11">
        <f>I19-J19</f>
        <v>114966</v>
      </c>
      <c r="L19" s="11">
        <f>+L20</f>
        <v>36226</v>
      </c>
    </row>
    <row r="20" spans="1:12" s="6" customFormat="1" ht="22.5" x14ac:dyDescent="0.25">
      <c r="A20" s="10" t="s">
        <v>40</v>
      </c>
      <c r="B20" s="10" t="s">
        <v>41</v>
      </c>
      <c r="C20" s="10" t="s">
        <v>42</v>
      </c>
      <c r="D20" s="11">
        <v>100000</v>
      </c>
      <c r="E20" s="11">
        <v>100000</v>
      </c>
      <c r="F20" s="11">
        <v>181347</v>
      </c>
      <c r="G20" s="11">
        <v>155800</v>
      </c>
      <c r="H20" s="11">
        <v>155800</v>
      </c>
      <c r="I20" s="11">
        <v>155800</v>
      </c>
      <c r="J20" s="11">
        <v>40834</v>
      </c>
      <c r="K20" s="11">
        <f>I20-J20</f>
        <v>114966</v>
      </c>
      <c r="L20" s="11">
        <v>36226</v>
      </c>
    </row>
    <row r="21" spans="1:12" s="6" customFormat="1" ht="22.5" x14ac:dyDescent="0.25">
      <c r="A21" s="10" t="s">
        <v>43</v>
      </c>
      <c r="B21" s="10" t="s">
        <v>44</v>
      </c>
      <c r="C21" s="10" t="s">
        <v>45</v>
      </c>
      <c r="D21" s="11">
        <f>D22+D28+D31+D37</f>
        <v>976877</v>
      </c>
      <c r="E21" s="11">
        <f>E22+E28+E31+E37</f>
        <v>976877</v>
      </c>
      <c r="F21" s="11">
        <f>F22+F28+F31+F37</f>
        <v>3877071</v>
      </c>
      <c r="G21" s="11">
        <f>G22+G28+G31+G37</f>
        <v>3207331</v>
      </c>
      <c r="H21" s="11">
        <f>H22+H28+H31+H37</f>
        <v>3201843</v>
      </c>
      <c r="I21" s="11">
        <f>I22+I28+I31+I37</f>
        <v>3201843</v>
      </c>
      <c r="J21" s="11">
        <f>J22+J28+J31+J37</f>
        <v>2016923</v>
      </c>
      <c r="K21" s="11">
        <f>I21-J21</f>
        <v>1184920</v>
      </c>
      <c r="L21" s="11">
        <f>L22+L28+L31+L37</f>
        <v>1786935</v>
      </c>
    </row>
    <row r="22" spans="1:12" s="6" customFormat="1" ht="22.5" x14ac:dyDescent="0.25">
      <c r="A22" s="10" t="s">
        <v>46</v>
      </c>
      <c r="B22" s="10" t="s">
        <v>47</v>
      </c>
      <c r="C22" s="10" t="s">
        <v>48</v>
      </c>
      <c r="D22" s="11">
        <f>D23+D25+D27</f>
        <v>726877</v>
      </c>
      <c r="E22" s="11">
        <f>E23+E25+E27</f>
        <v>726877</v>
      </c>
      <c r="F22" s="11">
        <f>F23+F25+F27</f>
        <v>1409626</v>
      </c>
      <c r="G22" s="11">
        <f>G23+G25+G27</f>
        <v>1288626</v>
      </c>
      <c r="H22" s="11">
        <f>H23+H25+H27</f>
        <v>1288626</v>
      </c>
      <c r="I22" s="11">
        <f>I23+I25+I27</f>
        <v>1288626</v>
      </c>
      <c r="J22" s="11">
        <f>J23+J25+J27</f>
        <v>632087</v>
      </c>
      <c r="K22" s="11">
        <f>I22-J22</f>
        <v>656539</v>
      </c>
      <c r="L22" s="11">
        <f>L23+L25+L27</f>
        <v>390563</v>
      </c>
    </row>
    <row r="23" spans="1:12" s="6" customFormat="1" ht="22.5" x14ac:dyDescent="0.25">
      <c r="A23" s="10" t="s">
        <v>49</v>
      </c>
      <c r="B23" s="10" t="s">
        <v>50</v>
      </c>
      <c r="C23" s="10" t="s">
        <v>51</v>
      </c>
      <c r="D23" s="11">
        <f>+D24</f>
        <v>0</v>
      </c>
      <c r="E23" s="11">
        <f>+E24</f>
        <v>0</v>
      </c>
      <c r="F23" s="11">
        <f>+F24</f>
        <v>25000</v>
      </c>
      <c r="G23" s="11">
        <f>+G24</f>
        <v>25000</v>
      </c>
      <c r="H23" s="11">
        <f>+H24</f>
        <v>25000</v>
      </c>
      <c r="I23" s="11">
        <f>+I24</f>
        <v>25000</v>
      </c>
      <c r="J23" s="11">
        <f>+J24</f>
        <v>8100</v>
      </c>
      <c r="K23" s="11">
        <f>I23-J23</f>
        <v>16900</v>
      </c>
      <c r="L23" s="11">
        <f>+L24</f>
        <v>8100</v>
      </c>
    </row>
    <row r="24" spans="1:12" s="6" customFormat="1" x14ac:dyDescent="0.25">
      <c r="A24" s="10" t="s">
        <v>52</v>
      </c>
      <c r="B24" s="10" t="s">
        <v>53</v>
      </c>
      <c r="C24" s="10" t="s">
        <v>54</v>
      </c>
      <c r="D24" s="11">
        <v>0</v>
      </c>
      <c r="E24" s="11">
        <v>0</v>
      </c>
      <c r="F24" s="11">
        <v>25000</v>
      </c>
      <c r="G24" s="11">
        <v>25000</v>
      </c>
      <c r="H24" s="11">
        <v>25000</v>
      </c>
      <c r="I24" s="11">
        <v>25000</v>
      </c>
      <c r="J24" s="11">
        <v>8100</v>
      </c>
      <c r="K24" s="11">
        <f>I24-J24</f>
        <v>16900</v>
      </c>
      <c r="L24" s="11">
        <v>8100</v>
      </c>
    </row>
    <row r="25" spans="1:12" s="6" customFormat="1" ht="22.5" x14ac:dyDescent="0.25">
      <c r="A25" s="10" t="s">
        <v>55</v>
      </c>
      <c r="B25" s="10" t="s">
        <v>56</v>
      </c>
      <c r="C25" s="10" t="s">
        <v>57</v>
      </c>
      <c r="D25" s="11">
        <f>D26</f>
        <v>726877</v>
      </c>
      <c r="E25" s="11">
        <f>E26</f>
        <v>726877</v>
      </c>
      <c r="F25" s="11">
        <f>F26</f>
        <v>1374626</v>
      </c>
      <c r="G25" s="11">
        <f>G26</f>
        <v>1253626</v>
      </c>
      <c r="H25" s="11">
        <f>H26</f>
        <v>1253626</v>
      </c>
      <c r="I25" s="11">
        <f>I26</f>
        <v>1253626</v>
      </c>
      <c r="J25" s="11">
        <f>J26</f>
        <v>623987</v>
      </c>
      <c r="K25" s="11">
        <f>I25-J25</f>
        <v>629639</v>
      </c>
      <c r="L25" s="11">
        <f>L26</f>
        <v>382463</v>
      </c>
    </row>
    <row r="26" spans="1:12" s="6" customFormat="1" x14ac:dyDescent="0.25">
      <c r="A26" s="10" t="s">
        <v>58</v>
      </c>
      <c r="B26" s="10" t="s">
        <v>59</v>
      </c>
      <c r="C26" s="10" t="s">
        <v>60</v>
      </c>
      <c r="D26" s="11">
        <v>726877</v>
      </c>
      <c r="E26" s="11">
        <v>726877</v>
      </c>
      <c r="F26" s="11">
        <v>1374626</v>
      </c>
      <c r="G26" s="11">
        <v>1253626</v>
      </c>
      <c r="H26" s="11">
        <v>1253626</v>
      </c>
      <c r="I26" s="11">
        <v>1253626</v>
      </c>
      <c r="J26" s="11">
        <v>623987</v>
      </c>
      <c r="K26" s="11">
        <f>I26-J26</f>
        <v>629639</v>
      </c>
      <c r="L26" s="11">
        <v>382463</v>
      </c>
    </row>
    <row r="27" spans="1:12" s="6" customFormat="1" x14ac:dyDescent="0.25">
      <c r="A27" s="10" t="s">
        <v>61</v>
      </c>
      <c r="B27" s="10" t="s">
        <v>62</v>
      </c>
      <c r="C27" s="10" t="s">
        <v>63</v>
      </c>
      <c r="D27" s="11">
        <v>0</v>
      </c>
      <c r="E27" s="11">
        <v>0</v>
      </c>
      <c r="F27" s="11">
        <v>10000</v>
      </c>
      <c r="G27" s="11">
        <v>10000</v>
      </c>
      <c r="H27" s="11">
        <v>10000</v>
      </c>
      <c r="I27" s="11">
        <v>10000</v>
      </c>
      <c r="J27" s="11">
        <v>0</v>
      </c>
      <c r="K27" s="11">
        <f>I27-J27</f>
        <v>10000</v>
      </c>
      <c r="L27" s="11">
        <v>0</v>
      </c>
    </row>
    <row r="28" spans="1:12" s="6" customFormat="1" x14ac:dyDescent="0.25">
      <c r="A28" s="10" t="s">
        <v>64</v>
      </c>
      <c r="B28" s="10" t="s">
        <v>65</v>
      </c>
      <c r="C28" s="10" t="s">
        <v>66</v>
      </c>
      <c r="D28" s="11">
        <f>+D29</f>
        <v>80000</v>
      </c>
      <c r="E28" s="11">
        <f>+E29</f>
        <v>80000</v>
      </c>
      <c r="F28" s="11">
        <f>+F29</f>
        <v>232740</v>
      </c>
      <c r="G28" s="11">
        <f>+G29</f>
        <v>191000</v>
      </c>
      <c r="H28" s="11">
        <f>+H29</f>
        <v>191000</v>
      </c>
      <c r="I28" s="11">
        <f>+I29</f>
        <v>191000</v>
      </c>
      <c r="J28" s="11">
        <f>+J29</f>
        <v>97732</v>
      </c>
      <c r="K28" s="11">
        <f>I28-J28</f>
        <v>93268</v>
      </c>
      <c r="L28" s="11">
        <f>+L29</f>
        <v>66097</v>
      </c>
    </row>
    <row r="29" spans="1:12" s="6" customFormat="1" ht="22.5" x14ac:dyDescent="0.25">
      <c r="A29" s="10" t="s">
        <v>67</v>
      </c>
      <c r="B29" s="10" t="s">
        <v>68</v>
      </c>
      <c r="C29" s="10" t="s">
        <v>69</v>
      </c>
      <c r="D29" s="11">
        <f>D30</f>
        <v>80000</v>
      </c>
      <c r="E29" s="11">
        <f>E30</f>
        <v>80000</v>
      </c>
      <c r="F29" s="11">
        <f>F30</f>
        <v>232740</v>
      </c>
      <c r="G29" s="11">
        <f>G30</f>
        <v>191000</v>
      </c>
      <c r="H29" s="11">
        <f>H30</f>
        <v>191000</v>
      </c>
      <c r="I29" s="11">
        <f>I30</f>
        <v>191000</v>
      </c>
      <c r="J29" s="11">
        <f>J30</f>
        <v>97732</v>
      </c>
      <c r="K29" s="11">
        <f>I29-J29</f>
        <v>93268</v>
      </c>
      <c r="L29" s="11">
        <f>L30</f>
        <v>66097</v>
      </c>
    </row>
    <row r="30" spans="1:12" s="6" customFormat="1" x14ac:dyDescent="0.25">
      <c r="A30" s="10" t="s">
        <v>70</v>
      </c>
      <c r="B30" s="10" t="s">
        <v>71</v>
      </c>
      <c r="C30" s="10" t="s">
        <v>72</v>
      </c>
      <c r="D30" s="11">
        <v>80000</v>
      </c>
      <c r="E30" s="11">
        <v>80000</v>
      </c>
      <c r="F30" s="11">
        <v>232740</v>
      </c>
      <c r="G30" s="11">
        <v>191000</v>
      </c>
      <c r="H30" s="11">
        <v>191000</v>
      </c>
      <c r="I30" s="11">
        <v>191000</v>
      </c>
      <c r="J30" s="11">
        <v>97732</v>
      </c>
      <c r="K30" s="11">
        <f>I30-J30</f>
        <v>93268</v>
      </c>
      <c r="L30" s="11">
        <v>66097</v>
      </c>
    </row>
    <row r="31" spans="1:12" s="6" customFormat="1" ht="22.5" x14ac:dyDescent="0.25">
      <c r="A31" s="10" t="s">
        <v>73</v>
      </c>
      <c r="B31" s="10" t="s">
        <v>74</v>
      </c>
      <c r="C31" s="10" t="s">
        <v>75</v>
      </c>
      <c r="D31" s="11">
        <f>D32+D35+D36</f>
        <v>170000</v>
      </c>
      <c r="E31" s="11">
        <f>E32+E35+E36</f>
        <v>170000</v>
      </c>
      <c r="F31" s="11">
        <f>F32+F35+F36</f>
        <v>186945</v>
      </c>
      <c r="G31" s="11">
        <f>G32+G35+G36</f>
        <v>186945</v>
      </c>
      <c r="H31" s="11">
        <f>H32+H35+H36</f>
        <v>186945</v>
      </c>
      <c r="I31" s="11">
        <f>I32+I35+I36</f>
        <v>186945</v>
      </c>
      <c r="J31" s="11">
        <f>J32+J35+J36</f>
        <v>0</v>
      </c>
      <c r="K31" s="11">
        <f>I31-J31</f>
        <v>186945</v>
      </c>
      <c r="L31" s="11">
        <f>L32+L35+L36</f>
        <v>753</v>
      </c>
    </row>
    <row r="32" spans="1:12" s="6" customFormat="1" ht="22.5" x14ac:dyDescent="0.25">
      <c r="A32" s="10" t="s">
        <v>76</v>
      </c>
      <c r="B32" s="10" t="s">
        <v>77</v>
      </c>
      <c r="C32" s="10" t="s">
        <v>78</v>
      </c>
      <c r="D32" s="11">
        <f>D33+D34</f>
        <v>100000</v>
      </c>
      <c r="E32" s="11">
        <f>E33+E34</f>
        <v>100000</v>
      </c>
      <c r="F32" s="11">
        <f>F33+F34</f>
        <v>106945</v>
      </c>
      <c r="G32" s="11">
        <f>G33+G34</f>
        <v>106945</v>
      </c>
      <c r="H32" s="11">
        <f>H33+H34</f>
        <v>106945</v>
      </c>
      <c r="I32" s="11">
        <f>I33+I34</f>
        <v>106945</v>
      </c>
      <c r="J32" s="11">
        <f>J33+J34</f>
        <v>0</v>
      </c>
      <c r="K32" s="11">
        <f>I32-J32</f>
        <v>106945</v>
      </c>
      <c r="L32" s="11">
        <f>L33+L34</f>
        <v>753</v>
      </c>
    </row>
    <row r="33" spans="1:12" s="6" customFormat="1" ht="22.5" x14ac:dyDescent="0.25">
      <c r="A33" s="10" t="s">
        <v>79</v>
      </c>
      <c r="B33" s="10" t="s">
        <v>80</v>
      </c>
      <c r="C33" s="10" t="s">
        <v>81</v>
      </c>
      <c r="D33" s="11">
        <v>50000</v>
      </c>
      <c r="E33" s="11">
        <v>50000</v>
      </c>
      <c r="F33" s="11">
        <v>50000</v>
      </c>
      <c r="G33" s="11">
        <v>50000</v>
      </c>
      <c r="H33" s="11">
        <v>50000</v>
      </c>
      <c r="I33" s="11">
        <v>50000</v>
      </c>
      <c r="J33" s="11">
        <v>0</v>
      </c>
      <c r="K33" s="11">
        <f>I33-J33</f>
        <v>50000</v>
      </c>
      <c r="L33" s="11">
        <v>0</v>
      </c>
    </row>
    <row r="34" spans="1:12" s="6" customFormat="1" x14ac:dyDescent="0.25">
      <c r="A34" s="10" t="s">
        <v>82</v>
      </c>
      <c r="B34" s="10" t="s">
        <v>83</v>
      </c>
      <c r="C34" s="10" t="s">
        <v>84</v>
      </c>
      <c r="D34" s="11">
        <v>50000</v>
      </c>
      <c r="E34" s="11">
        <v>50000</v>
      </c>
      <c r="F34" s="11">
        <v>56945</v>
      </c>
      <c r="G34" s="11">
        <v>56945</v>
      </c>
      <c r="H34" s="11">
        <v>56945</v>
      </c>
      <c r="I34" s="11">
        <v>56945</v>
      </c>
      <c r="J34" s="11">
        <v>0</v>
      </c>
      <c r="K34" s="11">
        <f>I34-J34</f>
        <v>56945</v>
      </c>
      <c r="L34" s="11">
        <v>753</v>
      </c>
    </row>
    <row r="35" spans="1:12" s="6" customFormat="1" x14ac:dyDescent="0.25">
      <c r="A35" s="10" t="s">
        <v>85</v>
      </c>
      <c r="B35" s="10" t="s">
        <v>86</v>
      </c>
      <c r="C35" s="10" t="s">
        <v>87</v>
      </c>
      <c r="D35" s="11">
        <v>70000</v>
      </c>
      <c r="E35" s="11">
        <v>70000</v>
      </c>
      <c r="F35" s="11">
        <v>70000</v>
      </c>
      <c r="G35" s="11">
        <v>70000</v>
      </c>
      <c r="H35" s="11">
        <v>70000</v>
      </c>
      <c r="I35" s="11">
        <v>70000</v>
      </c>
      <c r="J35" s="11">
        <v>0</v>
      </c>
      <c r="K35" s="11">
        <f>I35-J35</f>
        <v>70000</v>
      </c>
      <c r="L35" s="11">
        <v>0</v>
      </c>
    </row>
    <row r="36" spans="1:12" s="6" customFormat="1" ht="22.5" x14ac:dyDescent="0.25">
      <c r="A36" s="10" t="s">
        <v>88</v>
      </c>
      <c r="B36" s="10" t="s">
        <v>89</v>
      </c>
      <c r="C36" s="10" t="s">
        <v>90</v>
      </c>
      <c r="D36" s="11">
        <v>0</v>
      </c>
      <c r="E36" s="11">
        <v>0</v>
      </c>
      <c r="F36" s="11">
        <v>10000</v>
      </c>
      <c r="G36" s="11">
        <v>10000</v>
      </c>
      <c r="H36" s="11">
        <v>10000</v>
      </c>
      <c r="I36" s="11">
        <v>10000</v>
      </c>
      <c r="J36" s="11">
        <v>0</v>
      </c>
      <c r="K36" s="11">
        <f>I36-J36</f>
        <v>10000</v>
      </c>
      <c r="L36" s="11">
        <v>0</v>
      </c>
    </row>
    <row r="37" spans="1:12" s="6" customFormat="1" ht="33" x14ac:dyDescent="0.25">
      <c r="A37" s="10" t="s">
        <v>91</v>
      </c>
      <c r="B37" s="10" t="s">
        <v>92</v>
      </c>
      <c r="C37" s="10" t="s">
        <v>93</v>
      </c>
      <c r="D37" s="11">
        <f>+D38+D40+D42</f>
        <v>0</v>
      </c>
      <c r="E37" s="11">
        <f>+E38+E40+E42</f>
        <v>0</v>
      </c>
      <c r="F37" s="11">
        <f>+F38+F40+F42</f>
        <v>2047760</v>
      </c>
      <c r="G37" s="11">
        <f>+G38+G40+G42</f>
        <v>1540760</v>
      </c>
      <c r="H37" s="11">
        <f>+H38+H40+H42</f>
        <v>1535272</v>
      </c>
      <c r="I37" s="11">
        <f>+I38+I40+I42</f>
        <v>1535272</v>
      </c>
      <c r="J37" s="11">
        <f>+J38+J40+J42</f>
        <v>1287104</v>
      </c>
      <c r="K37" s="11">
        <f>I37-J37</f>
        <v>248168</v>
      </c>
      <c r="L37" s="11">
        <f>+L38+L40+L42</f>
        <v>1329522</v>
      </c>
    </row>
    <row r="38" spans="1:12" s="6" customFormat="1" ht="22.5" x14ac:dyDescent="0.25">
      <c r="A38" s="10" t="s">
        <v>94</v>
      </c>
      <c r="B38" s="10" t="s">
        <v>95</v>
      </c>
      <c r="C38" s="10" t="s">
        <v>96</v>
      </c>
      <c r="D38" s="11">
        <f>D39</f>
        <v>0</v>
      </c>
      <c r="E38" s="11">
        <f>E39</f>
        <v>0</v>
      </c>
      <c r="F38" s="11">
        <f>F39</f>
        <v>1978760</v>
      </c>
      <c r="G38" s="11">
        <f>G39</f>
        <v>1520760</v>
      </c>
      <c r="H38" s="11">
        <f>H39</f>
        <v>1515272</v>
      </c>
      <c r="I38" s="11">
        <f>I39</f>
        <v>1515272</v>
      </c>
      <c r="J38" s="11">
        <f>J39</f>
        <v>1287104</v>
      </c>
      <c r="K38" s="11">
        <f>I38-J38</f>
        <v>228168</v>
      </c>
      <c r="L38" s="11">
        <f>L39</f>
        <v>1325322</v>
      </c>
    </row>
    <row r="39" spans="1:12" s="6" customFormat="1" x14ac:dyDescent="0.25">
      <c r="A39" s="10" t="s">
        <v>97</v>
      </c>
      <c r="B39" s="10" t="s">
        <v>98</v>
      </c>
      <c r="C39" s="10" t="s">
        <v>99</v>
      </c>
      <c r="D39" s="11">
        <v>0</v>
      </c>
      <c r="E39" s="11">
        <v>0</v>
      </c>
      <c r="F39" s="11">
        <v>1978760</v>
      </c>
      <c r="G39" s="11">
        <v>1520760</v>
      </c>
      <c r="H39" s="11">
        <v>1515272</v>
      </c>
      <c r="I39" s="11">
        <v>1515272</v>
      </c>
      <c r="J39" s="11">
        <v>1287104</v>
      </c>
      <c r="K39" s="11">
        <f>I39-J39</f>
        <v>228168</v>
      </c>
      <c r="L39" s="11">
        <v>1325322</v>
      </c>
    </row>
    <row r="40" spans="1:12" s="6" customFormat="1" ht="22.5" x14ac:dyDescent="0.25">
      <c r="A40" s="10" t="s">
        <v>100</v>
      </c>
      <c r="B40" s="10" t="s">
        <v>101</v>
      </c>
      <c r="C40" s="10" t="s">
        <v>102</v>
      </c>
      <c r="D40" s="11">
        <f>D41</f>
        <v>0</v>
      </c>
      <c r="E40" s="11">
        <f>E41</f>
        <v>0</v>
      </c>
      <c r="F40" s="11">
        <f>F41</f>
        <v>49000</v>
      </c>
      <c r="G40" s="11">
        <f>G41</f>
        <v>0</v>
      </c>
      <c r="H40" s="11">
        <f>H41</f>
        <v>0</v>
      </c>
      <c r="I40" s="11">
        <f>I41</f>
        <v>0</v>
      </c>
      <c r="J40" s="11">
        <f>J41</f>
        <v>0</v>
      </c>
      <c r="K40" s="11">
        <f>I40-J40</f>
        <v>0</v>
      </c>
      <c r="L40" s="11">
        <f>L41</f>
        <v>4200</v>
      </c>
    </row>
    <row r="41" spans="1:12" s="6" customFormat="1" x14ac:dyDescent="0.25">
      <c r="A41" s="10" t="s">
        <v>103</v>
      </c>
      <c r="B41" s="10" t="s">
        <v>104</v>
      </c>
      <c r="C41" s="10" t="s">
        <v>105</v>
      </c>
      <c r="D41" s="11">
        <v>0</v>
      </c>
      <c r="E41" s="11">
        <v>0</v>
      </c>
      <c r="F41" s="11">
        <v>49000</v>
      </c>
      <c r="G41" s="11">
        <v>0</v>
      </c>
      <c r="H41" s="11">
        <v>0</v>
      </c>
      <c r="I41" s="11">
        <v>0</v>
      </c>
      <c r="J41" s="11">
        <v>0</v>
      </c>
      <c r="K41" s="11">
        <f>I41-J41</f>
        <v>0</v>
      </c>
      <c r="L41" s="11">
        <v>4200</v>
      </c>
    </row>
    <row r="42" spans="1:12" s="6" customFormat="1" ht="22.5" x14ac:dyDescent="0.25">
      <c r="A42" s="10" t="s">
        <v>106</v>
      </c>
      <c r="B42" s="10" t="s">
        <v>107</v>
      </c>
      <c r="C42" s="10" t="s">
        <v>108</v>
      </c>
      <c r="D42" s="11">
        <f>D43</f>
        <v>0</v>
      </c>
      <c r="E42" s="11">
        <f>E43</f>
        <v>0</v>
      </c>
      <c r="F42" s="11">
        <f>F43</f>
        <v>20000</v>
      </c>
      <c r="G42" s="11">
        <f>G43</f>
        <v>20000</v>
      </c>
      <c r="H42" s="11">
        <f>H43</f>
        <v>20000</v>
      </c>
      <c r="I42" s="11">
        <f>I43</f>
        <v>20000</v>
      </c>
      <c r="J42" s="11">
        <f>J43</f>
        <v>0</v>
      </c>
      <c r="K42" s="11">
        <f>I42-J42</f>
        <v>20000</v>
      </c>
      <c r="L42" s="11">
        <f>L43</f>
        <v>0</v>
      </c>
    </row>
    <row r="43" spans="1:12" s="6" customFormat="1" x14ac:dyDescent="0.25">
      <c r="A43" s="10" t="s">
        <v>109</v>
      </c>
      <c r="B43" s="10" t="s">
        <v>110</v>
      </c>
      <c r="C43" s="10" t="s">
        <v>111</v>
      </c>
      <c r="D43" s="11">
        <v>0</v>
      </c>
      <c r="E43" s="11">
        <v>0</v>
      </c>
      <c r="F43" s="11">
        <v>20000</v>
      </c>
      <c r="G43" s="11">
        <v>20000</v>
      </c>
      <c r="H43" s="11">
        <v>20000</v>
      </c>
      <c r="I43" s="11">
        <v>20000</v>
      </c>
      <c r="J43" s="11">
        <v>0</v>
      </c>
      <c r="K43" s="11">
        <f>I43-J43</f>
        <v>20000</v>
      </c>
      <c r="L43" s="11">
        <v>0</v>
      </c>
    </row>
    <row r="44" spans="1:12" s="6" customFormat="1" ht="33" x14ac:dyDescent="0.25">
      <c r="A44" s="10" t="s">
        <v>112</v>
      </c>
      <c r="B44" s="10" t="s">
        <v>113</v>
      </c>
      <c r="C44" s="10" t="s">
        <v>114</v>
      </c>
      <c r="D44" s="11">
        <f>D45</f>
        <v>305000</v>
      </c>
      <c r="E44" s="11">
        <f>E45</f>
        <v>305000</v>
      </c>
      <c r="F44" s="11">
        <f>F45</f>
        <v>628461</v>
      </c>
      <c r="G44" s="11">
        <f>G45</f>
        <v>553961</v>
      </c>
      <c r="H44" s="11">
        <f>H45</f>
        <v>553961</v>
      </c>
      <c r="I44" s="11">
        <f>I45</f>
        <v>553961</v>
      </c>
      <c r="J44" s="11">
        <f>J45</f>
        <v>319820</v>
      </c>
      <c r="K44" s="11">
        <f>I44-J44</f>
        <v>234141</v>
      </c>
      <c r="L44" s="11">
        <f>L45</f>
        <v>279732</v>
      </c>
    </row>
    <row r="45" spans="1:12" s="6" customFormat="1" ht="22.5" x14ac:dyDescent="0.25">
      <c r="A45" s="10" t="s">
        <v>115</v>
      </c>
      <c r="B45" s="10" t="s">
        <v>116</v>
      </c>
      <c r="C45" s="10" t="s">
        <v>117</v>
      </c>
      <c r="D45" s="11">
        <f>+D46+D47</f>
        <v>305000</v>
      </c>
      <c r="E45" s="11">
        <f>+E46+E47</f>
        <v>305000</v>
      </c>
      <c r="F45" s="11">
        <f>+F46+F47</f>
        <v>628461</v>
      </c>
      <c r="G45" s="11">
        <f>+G46+G47</f>
        <v>553961</v>
      </c>
      <c r="H45" s="11">
        <f>+H46+H47</f>
        <v>553961</v>
      </c>
      <c r="I45" s="11">
        <f>+I46+I47</f>
        <v>553961</v>
      </c>
      <c r="J45" s="11">
        <f>+J46+J47</f>
        <v>319820</v>
      </c>
      <c r="K45" s="11">
        <f>I45-J45</f>
        <v>234141</v>
      </c>
      <c r="L45" s="11">
        <f>+L46+L47</f>
        <v>279732</v>
      </c>
    </row>
    <row r="46" spans="1:12" s="6" customFormat="1" x14ac:dyDescent="0.25">
      <c r="A46" s="10" t="s">
        <v>118</v>
      </c>
      <c r="B46" s="10" t="s">
        <v>119</v>
      </c>
      <c r="C46" s="10" t="s">
        <v>120</v>
      </c>
      <c r="D46" s="11">
        <v>180000</v>
      </c>
      <c r="E46" s="11">
        <v>180000</v>
      </c>
      <c r="F46" s="11">
        <v>481461</v>
      </c>
      <c r="G46" s="11">
        <v>406961</v>
      </c>
      <c r="H46" s="11">
        <v>406961</v>
      </c>
      <c r="I46" s="11">
        <v>406961</v>
      </c>
      <c r="J46" s="11">
        <v>260320</v>
      </c>
      <c r="K46" s="11">
        <f>I46-J46</f>
        <v>146641</v>
      </c>
      <c r="L46" s="11">
        <v>258120</v>
      </c>
    </row>
    <row r="47" spans="1:12" s="6" customFormat="1" ht="22.5" x14ac:dyDescent="0.25">
      <c r="A47" s="10" t="s">
        <v>121</v>
      </c>
      <c r="B47" s="10" t="s">
        <v>122</v>
      </c>
      <c r="C47" s="10" t="s">
        <v>123</v>
      </c>
      <c r="D47" s="11">
        <v>125000</v>
      </c>
      <c r="E47" s="11">
        <v>125000</v>
      </c>
      <c r="F47" s="11">
        <v>147000</v>
      </c>
      <c r="G47" s="11">
        <v>147000</v>
      </c>
      <c r="H47" s="11">
        <v>147000</v>
      </c>
      <c r="I47" s="11">
        <v>147000</v>
      </c>
      <c r="J47" s="11">
        <v>59500</v>
      </c>
      <c r="K47" s="11">
        <f>I47-J47</f>
        <v>87500</v>
      </c>
      <c r="L47" s="11">
        <v>21612</v>
      </c>
    </row>
    <row r="48" spans="1:12" s="6" customFormat="1" ht="22.5" x14ac:dyDescent="0.25">
      <c r="A48" s="10" t="s">
        <v>124</v>
      </c>
      <c r="B48" s="10" t="s">
        <v>125</v>
      </c>
      <c r="C48" s="10" t="s">
        <v>126</v>
      </c>
      <c r="D48" s="11">
        <f>+D49</f>
        <v>280000</v>
      </c>
      <c r="E48" s="11">
        <f>+E49</f>
        <v>280000</v>
      </c>
      <c r="F48" s="11">
        <f>+F49</f>
        <v>460000</v>
      </c>
      <c r="G48" s="11">
        <f>+G49</f>
        <v>410000</v>
      </c>
      <c r="H48" s="11">
        <f>+H49</f>
        <v>410000</v>
      </c>
      <c r="I48" s="11">
        <f>+I49</f>
        <v>410000</v>
      </c>
      <c r="J48" s="11">
        <f>+J49</f>
        <v>184299</v>
      </c>
      <c r="K48" s="11">
        <f>I48-J48</f>
        <v>225701</v>
      </c>
      <c r="L48" s="11">
        <f>+L49</f>
        <v>86067</v>
      </c>
    </row>
    <row r="49" spans="1:12" s="6" customFormat="1" ht="22.5" x14ac:dyDescent="0.25">
      <c r="A49" s="10" t="s">
        <v>127</v>
      </c>
      <c r="B49" s="10" t="s">
        <v>128</v>
      </c>
      <c r="C49" s="10" t="s">
        <v>129</v>
      </c>
      <c r="D49" s="11">
        <f>D50</f>
        <v>280000</v>
      </c>
      <c r="E49" s="11">
        <f>E50</f>
        <v>280000</v>
      </c>
      <c r="F49" s="11">
        <f>F50</f>
        <v>460000</v>
      </c>
      <c r="G49" s="11">
        <f>G50</f>
        <v>410000</v>
      </c>
      <c r="H49" s="11">
        <f>H50</f>
        <v>410000</v>
      </c>
      <c r="I49" s="11">
        <f>I50</f>
        <v>410000</v>
      </c>
      <c r="J49" s="11">
        <f>J50</f>
        <v>184299</v>
      </c>
      <c r="K49" s="11">
        <f>I49-J49</f>
        <v>225701</v>
      </c>
      <c r="L49" s="11">
        <f>L50</f>
        <v>86067</v>
      </c>
    </row>
    <row r="50" spans="1:12" s="6" customFormat="1" ht="22.5" x14ac:dyDescent="0.25">
      <c r="A50" s="10" t="s">
        <v>130</v>
      </c>
      <c r="B50" s="10" t="s">
        <v>131</v>
      </c>
      <c r="C50" s="10" t="s">
        <v>132</v>
      </c>
      <c r="D50" s="11">
        <f>D51</f>
        <v>280000</v>
      </c>
      <c r="E50" s="11">
        <f>E51</f>
        <v>280000</v>
      </c>
      <c r="F50" s="11">
        <f>F51</f>
        <v>460000</v>
      </c>
      <c r="G50" s="11">
        <f>G51</f>
        <v>410000</v>
      </c>
      <c r="H50" s="11">
        <f>H51</f>
        <v>410000</v>
      </c>
      <c r="I50" s="11">
        <f>I51</f>
        <v>410000</v>
      </c>
      <c r="J50" s="11">
        <f>J51</f>
        <v>184299</v>
      </c>
      <c r="K50" s="11">
        <f>I50-J50</f>
        <v>225701</v>
      </c>
      <c r="L50" s="11">
        <f>L51</f>
        <v>86067</v>
      </c>
    </row>
    <row r="51" spans="1:12" s="6" customFormat="1" x14ac:dyDescent="0.25">
      <c r="A51" s="10" t="s">
        <v>133</v>
      </c>
      <c r="B51" s="10" t="s">
        <v>134</v>
      </c>
      <c r="C51" s="10" t="s">
        <v>135</v>
      </c>
      <c r="D51" s="11">
        <v>280000</v>
      </c>
      <c r="E51" s="11">
        <v>280000</v>
      </c>
      <c r="F51" s="11">
        <v>460000</v>
      </c>
      <c r="G51" s="11">
        <v>410000</v>
      </c>
      <c r="H51" s="11">
        <v>410000</v>
      </c>
      <c r="I51" s="11">
        <v>410000</v>
      </c>
      <c r="J51" s="11">
        <v>184299</v>
      </c>
      <c r="K51" s="11">
        <f>I51-J51</f>
        <v>225701</v>
      </c>
      <c r="L51" s="11">
        <v>86067</v>
      </c>
    </row>
    <row r="52" spans="1:12" s="6" customFormat="1" x14ac:dyDescent="0.25">
      <c r="A52" s="10" t="s">
        <v>136</v>
      </c>
      <c r="B52" s="10" t="s">
        <v>137</v>
      </c>
      <c r="C52" s="10" t="s">
        <v>138</v>
      </c>
      <c r="D52" s="11">
        <v>0</v>
      </c>
      <c r="E52" s="11">
        <v>0</v>
      </c>
      <c r="F52" s="11">
        <v>-1861877</v>
      </c>
      <c r="G52" s="11">
        <v>-1876877</v>
      </c>
      <c r="H52" s="11">
        <v>0</v>
      </c>
      <c r="I52" s="11">
        <v>0</v>
      </c>
      <c r="J52" s="11">
        <v>473908</v>
      </c>
      <c r="K52" s="11">
        <f>I52-J52</f>
        <v>-473908</v>
      </c>
      <c r="L52" s="11">
        <v>0</v>
      </c>
    </row>
    <row r="53" spans="1:12" s="6" customFormat="1" x14ac:dyDescent="0.25">
      <c r="A53" s="10" t="s">
        <v>139</v>
      </c>
      <c r="B53" s="10" t="s">
        <v>140</v>
      </c>
      <c r="C53" s="10" t="s">
        <v>141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473908</v>
      </c>
      <c r="K53" s="11">
        <f>I53-J53</f>
        <v>-473908</v>
      </c>
      <c r="L53" s="11">
        <v>0</v>
      </c>
    </row>
    <row r="54" spans="1:12" s="6" customFormat="1" x14ac:dyDescent="0.25">
      <c r="A54" s="10" t="s">
        <v>142</v>
      </c>
      <c r="B54" s="10" t="s">
        <v>143</v>
      </c>
      <c r="C54" s="10" t="s">
        <v>144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467207</v>
      </c>
      <c r="K54" s="11">
        <f>I54-J54</f>
        <v>-467207</v>
      </c>
      <c r="L54" s="11">
        <v>0</v>
      </c>
    </row>
    <row r="55" spans="1:12" s="6" customFormat="1" x14ac:dyDescent="0.25">
      <c r="A55" s="10" t="s">
        <v>145</v>
      </c>
      <c r="B55" s="10" t="s">
        <v>146</v>
      </c>
      <c r="C55" s="10" t="s">
        <v>147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6701</v>
      </c>
      <c r="K55" s="11">
        <f>I55-J55</f>
        <v>-6701</v>
      </c>
      <c r="L55" s="11">
        <v>0</v>
      </c>
    </row>
    <row r="56" spans="1:12" s="6" customFormat="1" x14ac:dyDescent="0.25">
      <c r="A56" s="10" t="s">
        <v>148</v>
      </c>
      <c r="B56" s="10" t="s">
        <v>149</v>
      </c>
      <c r="C56" s="10" t="s">
        <v>150</v>
      </c>
      <c r="D56" s="11">
        <v>0</v>
      </c>
      <c r="E56" s="11">
        <v>0</v>
      </c>
      <c r="F56" s="11">
        <v>-1861877</v>
      </c>
      <c r="G56" s="11">
        <v>-1876877</v>
      </c>
      <c r="H56" s="11">
        <v>0</v>
      </c>
      <c r="I56" s="11">
        <v>0</v>
      </c>
      <c r="J56" s="11">
        <v>0</v>
      </c>
      <c r="K56" s="11">
        <f>I56-J56</f>
        <v>0</v>
      </c>
      <c r="L56" s="11">
        <v>0</v>
      </c>
    </row>
    <row r="57" spans="1:12" s="6" customFormat="1" x14ac:dyDescent="0.25">
      <c r="A57" s="10" t="s">
        <v>151</v>
      </c>
      <c r="B57" s="10" t="s">
        <v>152</v>
      </c>
      <c r="C57" s="10" t="s">
        <v>153</v>
      </c>
      <c r="D57" s="11">
        <v>0</v>
      </c>
      <c r="E57" s="11">
        <v>0</v>
      </c>
      <c r="F57" s="11">
        <v>0</v>
      </c>
      <c r="G57" s="11">
        <v>-15000</v>
      </c>
      <c r="H57" s="11">
        <v>0</v>
      </c>
      <c r="I57" s="11">
        <v>0</v>
      </c>
      <c r="J57" s="11">
        <v>0</v>
      </c>
      <c r="K57" s="11">
        <f>I57-J57</f>
        <v>0</v>
      </c>
      <c r="L57" s="11">
        <v>0</v>
      </c>
    </row>
    <row r="58" spans="1:12" s="6" customFormat="1" x14ac:dyDescent="0.25">
      <c r="A58" s="10" t="s">
        <v>154</v>
      </c>
      <c r="B58" s="10" t="s">
        <v>155</v>
      </c>
      <c r="C58" s="10" t="s">
        <v>156</v>
      </c>
      <c r="D58" s="11">
        <v>0</v>
      </c>
      <c r="E58" s="11">
        <v>0</v>
      </c>
      <c r="F58" s="11">
        <v>-1861877</v>
      </c>
      <c r="G58" s="11">
        <v>-1861877</v>
      </c>
      <c r="H58" s="11">
        <v>0</v>
      </c>
      <c r="I58" s="11">
        <v>0</v>
      </c>
      <c r="J58" s="11">
        <v>0</v>
      </c>
      <c r="K58" s="11">
        <f>I58-J58</f>
        <v>0</v>
      </c>
      <c r="L58" s="11">
        <v>0</v>
      </c>
    </row>
    <row r="59" spans="1:12" s="6" customFormat="1" x14ac:dyDescent="0.25">
      <c r="A59" s="8"/>
      <c r="B59" s="8"/>
      <c r="C59" s="8"/>
      <c r="D59" s="9"/>
      <c r="E59" s="9"/>
      <c r="F59" s="9"/>
      <c r="G59" s="9"/>
      <c r="H59" s="9"/>
      <c r="I59" s="9"/>
      <c r="J59" s="9"/>
      <c r="K59" s="9"/>
      <c r="L59" s="9"/>
    </row>
    <row r="60" spans="1:12" x14ac:dyDescent="0.25">
      <c r="A60" s="13" t="s">
        <v>157</v>
      </c>
      <c r="B60" s="13"/>
      <c r="C60" s="13"/>
      <c r="D60" s="13"/>
      <c r="E60" s="13" t="s">
        <v>159</v>
      </c>
      <c r="F60" s="13"/>
      <c r="G60" s="13"/>
      <c r="H60" s="13"/>
      <c r="I60" s="13" t="s">
        <v>160</v>
      </c>
      <c r="J60" s="13"/>
      <c r="K60" s="13"/>
      <c r="L60" s="13"/>
    </row>
    <row r="61" spans="1:12" x14ac:dyDescent="0.25">
      <c r="A61" s="3" t="s">
        <v>158</v>
      </c>
      <c r="B61" s="3"/>
      <c r="C61" s="3"/>
      <c r="D61" s="3"/>
      <c r="E61" s="3"/>
      <c r="F61" s="3"/>
      <c r="G61" s="3"/>
      <c r="H61" s="3"/>
      <c r="I61" s="3" t="s">
        <v>161</v>
      </c>
      <c r="J61" s="3"/>
      <c r="K61" s="3"/>
      <c r="L61" s="3"/>
    </row>
    <row r="119" spans="1:20" x14ac:dyDescent="0.25">
      <c r="A119" s="12"/>
      <c r="B119" s="12"/>
      <c r="C119" s="12"/>
      <c r="D119" s="12"/>
      <c r="I119" s="12"/>
      <c r="J119" s="12"/>
      <c r="K119" s="12"/>
      <c r="L119" s="12"/>
      <c r="Q119" s="12"/>
      <c r="R119" s="12"/>
      <c r="S119" s="12"/>
      <c r="T119" s="12"/>
    </row>
  </sheetData>
  <mergeCells count="25">
    <mergeCell ref="L7:L11"/>
    <mergeCell ref="A60:D60"/>
    <mergeCell ref="A61:D61"/>
    <mergeCell ref="E60:H60"/>
    <mergeCell ref="E61:H61"/>
    <mergeCell ref="I60:L60"/>
    <mergeCell ref="I61:L61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2021-12-06T07:48:43Z</dcterms:created>
  <dcterms:modified xsi:type="dcterms:W3CDTF">2021-12-06T07:48:47Z</dcterms:modified>
</cp:coreProperties>
</file>