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8671C1CF-280C-4258-AE8C-723D762A738C}" xr6:coauthVersionLast="45" xr6:coauthVersionMax="45" xr10:uidLastSave="{00000000-0000-0000-0000-000000000000}"/>
  <bookViews>
    <workbookView xWindow="2508" yWindow="2508" windowWidth="17280" windowHeight="8964" activeTab="2" xr2:uid="{9793F12C-E5CC-403A-8020-FF369CAB30A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E14" i="3"/>
  <c r="E13" i="3" s="1"/>
  <c r="E12" i="3" s="1"/>
  <c r="G14" i="3"/>
  <c r="G13" i="3" s="1"/>
  <c r="H14" i="3"/>
  <c r="H13" i="3" s="1"/>
  <c r="H12" i="3" s="1"/>
  <c r="I14" i="3"/>
  <c r="I13" i="3" s="1"/>
  <c r="J14" i="3"/>
  <c r="J13" i="3" s="1"/>
  <c r="J12" i="3" s="1"/>
  <c r="F15" i="3"/>
  <c r="K15" i="3" s="1"/>
  <c r="D18" i="3"/>
  <c r="D17" i="3" s="1"/>
  <c r="D16" i="3" s="1"/>
  <c r="E18" i="3"/>
  <c r="E17" i="3" s="1"/>
  <c r="E16" i="3" s="1"/>
  <c r="G18" i="3"/>
  <c r="F18" i="3" s="1"/>
  <c r="K18" i="3" s="1"/>
  <c r="H18" i="3"/>
  <c r="H17" i="3" s="1"/>
  <c r="H16" i="3" s="1"/>
  <c r="I18" i="3"/>
  <c r="I17" i="3" s="1"/>
  <c r="I16" i="3" s="1"/>
  <c r="J18" i="3"/>
  <c r="J17" i="3" s="1"/>
  <c r="J16" i="3" s="1"/>
  <c r="F19" i="3"/>
  <c r="K19" i="3"/>
  <c r="F20" i="3"/>
  <c r="K20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F19" i="2"/>
  <c r="K19" i="2" s="1"/>
  <c r="G19" i="2"/>
  <c r="H19" i="2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F24" i="2"/>
  <c r="K24" i="2" s="1"/>
  <c r="G24" i="2"/>
  <c r="G23" i="2" s="1"/>
  <c r="H24" i="2"/>
  <c r="H23" i="2" s="1"/>
  <c r="H22" i="2" s="1"/>
  <c r="I24" i="2"/>
  <c r="J24" i="2"/>
  <c r="J23" i="2" s="1"/>
  <c r="J22" i="2" s="1"/>
  <c r="F25" i="2"/>
  <c r="K25" i="2"/>
  <c r="F26" i="2"/>
  <c r="K26" i="2" s="1"/>
  <c r="D27" i="2"/>
  <c r="E27" i="2"/>
  <c r="F27" i="2"/>
  <c r="K27" i="2" s="1"/>
  <c r="G27" i="2"/>
  <c r="H27" i="2"/>
  <c r="I27" i="2"/>
  <c r="I23" i="2" s="1"/>
  <c r="I22" i="2" s="1"/>
  <c r="J27" i="2"/>
  <c r="F28" i="2"/>
  <c r="K28" i="2"/>
  <c r="F29" i="2"/>
  <c r="K29" i="2" s="1"/>
  <c r="F30" i="2"/>
  <c r="K30" i="2"/>
  <c r="F31" i="2"/>
  <c r="K31" i="2" s="1"/>
  <c r="F32" i="2"/>
  <c r="K32" i="2"/>
  <c r="D34" i="2"/>
  <c r="E34" i="2"/>
  <c r="G34" i="2"/>
  <c r="F34" i="2" s="1"/>
  <c r="K34" i="2" s="1"/>
  <c r="H34" i="2"/>
  <c r="I34" i="2"/>
  <c r="J34" i="2"/>
  <c r="F35" i="2"/>
  <c r="K35" i="2" s="1"/>
  <c r="F36" i="2"/>
  <c r="K36" i="2"/>
  <c r="F37" i="2"/>
  <c r="K37" i="2" s="1"/>
  <c r="D39" i="2"/>
  <c r="D38" i="2" s="1"/>
  <c r="E39" i="2"/>
  <c r="E38" i="2" s="1"/>
  <c r="F39" i="2"/>
  <c r="K39" i="2" s="1"/>
  <c r="G39" i="2"/>
  <c r="G38" i="2" s="1"/>
  <c r="H39" i="2"/>
  <c r="H38" i="2" s="1"/>
  <c r="I39" i="2"/>
  <c r="I38" i="2" s="1"/>
  <c r="J39" i="2"/>
  <c r="J38" i="2" s="1"/>
  <c r="F40" i="2"/>
  <c r="K40" i="2"/>
  <c r="F41" i="2"/>
  <c r="K41" i="2" s="1"/>
  <c r="F42" i="2"/>
  <c r="K42" i="2"/>
  <c r="F43" i="2"/>
  <c r="K43" i="2" s="1"/>
  <c r="D45" i="2"/>
  <c r="D44" i="2" s="1"/>
  <c r="E45" i="2"/>
  <c r="E44" i="2" s="1"/>
  <c r="F45" i="2"/>
  <c r="K45" i="2" s="1"/>
  <c r="G45" i="2"/>
  <c r="G44" i="2" s="1"/>
  <c r="F44" i="2" s="1"/>
  <c r="K44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D53" i="2"/>
  <c r="E53" i="2"/>
  <c r="F53" i="2"/>
  <c r="K53" i="2" s="1"/>
  <c r="G53" i="2"/>
  <c r="G52" i="2" s="1"/>
  <c r="H53" i="2"/>
  <c r="I53" i="2"/>
  <c r="J53" i="2"/>
  <c r="F54" i="2"/>
  <c r="K54" i="2"/>
  <c r="F55" i="2"/>
  <c r="K55" i="2" s="1"/>
  <c r="D57" i="2"/>
  <c r="D56" i="2" s="1"/>
  <c r="E57" i="2"/>
  <c r="E56" i="2" s="1"/>
  <c r="F57" i="2"/>
  <c r="K57" i="2" s="1"/>
  <c r="G57" i="2"/>
  <c r="G56" i="2" s="1"/>
  <c r="H57" i="2"/>
  <c r="H56" i="2" s="1"/>
  <c r="I57" i="2"/>
  <c r="I56" i="2" s="1"/>
  <c r="J57" i="2"/>
  <c r="J56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F63" i="2"/>
  <c r="K63" i="2" s="1"/>
  <c r="G63" i="2"/>
  <c r="G62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 s="1"/>
  <c r="G17" i="1"/>
  <c r="D18" i="1"/>
  <c r="E18" i="1"/>
  <c r="E17" i="1" s="1"/>
  <c r="E16" i="1" s="1"/>
  <c r="F18" i="1"/>
  <c r="K18" i="1" s="1"/>
  <c r="G18" i="1"/>
  <c r="H18" i="1"/>
  <c r="I18" i="1"/>
  <c r="J18" i="1"/>
  <c r="J17" i="1" s="1"/>
  <c r="J16" i="1" s="1"/>
  <c r="F19" i="1"/>
  <c r="K19" i="1"/>
  <c r="D20" i="1"/>
  <c r="E20" i="1"/>
  <c r="G20" i="1"/>
  <c r="H20" i="1"/>
  <c r="I20" i="1"/>
  <c r="J20" i="1"/>
  <c r="F21" i="1"/>
  <c r="K21" i="1"/>
  <c r="F22" i="1"/>
  <c r="K22" i="1"/>
  <c r="H24" i="1"/>
  <c r="H23" i="1" s="1"/>
  <c r="D25" i="1"/>
  <c r="D24" i="1" s="1"/>
  <c r="D23" i="1" s="1"/>
  <c r="E25" i="1"/>
  <c r="E24" i="1" s="1"/>
  <c r="E23" i="1" s="1"/>
  <c r="G25" i="1"/>
  <c r="F25" i="1" s="1"/>
  <c r="K25" i="1" s="1"/>
  <c r="H25" i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/>
  <c r="H39" i="1"/>
  <c r="D40" i="1"/>
  <c r="D39" i="1" s="1"/>
  <c r="E40" i="1"/>
  <c r="E39" i="1" s="1"/>
  <c r="G40" i="1"/>
  <c r="F40" i="1" s="1"/>
  <c r="K40" i="1" s="1"/>
  <c r="H40" i="1"/>
  <c r="I40" i="1"/>
  <c r="I39" i="1" s="1"/>
  <c r="J40" i="1"/>
  <c r="J39" i="1" s="1"/>
  <c r="F41" i="1"/>
  <c r="K41" i="1" s="1"/>
  <c r="F42" i="1"/>
  <c r="K42" i="1"/>
  <c r="F43" i="1"/>
  <c r="K43" i="1" s="1"/>
  <c r="F44" i="1"/>
  <c r="K44" i="1"/>
  <c r="D46" i="1"/>
  <c r="D45" i="1" s="1"/>
  <c r="E46" i="1"/>
  <c r="E45" i="1" s="1"/>
  <c r="G46" i="1"/>
  <c r="H46" i="1"/>
  <c r="H45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J48" i="1" s="1"/>
  <c r="F52" i="1"/>
  <c r="K52" i="1"/>
  <c r="D54" i="1"/>
  <c r="D53" i="1" s="1"/>
  <c r="E54" i="1"/>
  <c r="G54" i="1"/>
  <c r="F54" i="1" s="1"/>
  <c r="K54" i="1" s="1"/>
  <c r="H54" i="1"/>
  <c r="I54" i="1"/>
  <c r="I53" i="1" s="1"/>
  <c r="J54" i="1"/>
  <c r="J53" i="1" s="1"/>
  <c r="F55" i="1"/>
  <c r="K55" i="1" s="1"/>
  <c r="F56" i="1"/>
  <c r="K56" i="1"/>
  <c r="D58" i="1"/>
  <c r="D57" i="1" s="1"/>
  <c r="E58" i="1"/>
  <c r="E57" i="1" s="1"/>
  <c r="G58" i="1"/>
  <c r="H58" i="1"/>
  <c r="H57" i="1" s="1"/>
  <c r="H53" i="1" s="1"/>
  <c r="I58" i="1"/>
  <c r="I57" i="1" s="1"/>
  <c r="J58" i="1"/>
  <c r="J57" i="1" s="1"/>
  <c r="F59" i="1"/>
  <c r="K59" i="1"/>
  <c r="D60" i="1"/>
  <c r="E60" i="1"/>
  <c r="G60" i="1"/>
  <c r="F60" i="1" s="1"/>
  <c r="K60" i="1" s="1"/>
  <c r="H60" i="1"/>
  <c r="I60" i="1"/>
  <c r="J60" i="1"/>
  <c r="F61" i="1"/>
  <c r="K61" i="1"/>
  <c r="E62" i="1"/>
  <c r="G62" i="1"/>
  <c r="D63" i="1"/>
  <c r="D62" i="1" s="1"/>
  <c r="E63" i="1"/>
  <c r="G63" i="1"/>
  <c r="H63" i="1"/>
  <c r="H62" i="1" s="1"/>
  <c r="I63" i="1"/>
  <c r="I62" i="1" s="1"/>
  <c r="J63" i="1"/>
  <c r="J62" i="1" s="1"/>
  <c r="F64" i="1"/>
  <c r="K64" i="1"/>
  <c r="E66" i="1"/>
  <c r="E65" i="1" s="1"/>
  <c r="D67" i="1"/>
  <c r="D66" i="1" s="1"/>
  <c r="D65" i="1" s="1"/>
  <c r="E67" i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F71" i="1"/>
  <c r="K71" i="1"/>
  <c r="F13" i="3" l="1"/>
  <c r="K13" i="3" s="1"/>
  <c r="I12" i="3"/>
  <c r="D12" i="3"/>
  <c r="F14" i="3"/>
  <c r="K14" i="3" s="1"/>
  <c r="G17" i="3"/>
  <c r="J52" i="2"/>
  <c r="J47" i="2" s="1"/>
  <c r="E47" i="2"/>
  <c r="F38" i="2"/>
  <c r="K38" i="2" s="1"/>
  <c r="J33" i="2"/>
  <c r="E33" i="2"/>
  <c r="H14" i="2"/>
  <c r="F62" i="2"/>
  <c r="K62" i="2" s="1"/>
  <c r="G61" i="2"/>
  <c r="F61" i="2" s="1"/>
  <c r="K61" i="2" s="1"/>
  <c r="F56" i="2"/>
  <c r="K56" i="2" s="1"/>
  <c r="I52" i="2"/>
  <c r="I47" i="2" s="1"/>
  <c r="E52" i="2"/>
  <c r="I33" i="2"/>
  <c r="I14" i="2" s="1"/>
  <c r="I13" i="2" s="1"/>
  <c r="I12" i="2" s="1"/>
  <c r="D33" i="2"/>
  <c r="H52" i="2"/>
  <c r="D52" i="2"/>
  <c r="D47" i="2" s="1"/>
  <c r="H47" i="2"/>
  <c r="H33" i="2"/>
  <c r="J14" i="2"/>
  <c r="E14" i="2"/>
  <c r="F52" i="2"/>
  <c r="K52" i="2" s="1"/>
  <c r="G48" i="2"/>
  <c r="F49" i="2"/>
  <c r="K49" i="2" s="1"/>
  <c r="F23" i="2"/>
  <c r="K23" i="2" s="1"/>
  <c r="G22" i="2"/>
  <c r="F22" i="2" s="1"/>
  <c r="K22" i="2" s="1"/>
  <c r="D14" i="2"/>
  <c r="G33" i="2"/>
  <c r="F33" i="2" s="1"/>
  <c r="G16" i="2"/>
  <c r="F50" i="2"/>
  <c r="K50" i="2" s="1"/>
  <c r="J15" i="1"/>
  <c r="J14" i="1" s="1"/>
  <c r="G65" i="1"/>
  <c r="F65" i="1" s="1"/>
  <c r="K65" i="1" s="1"/>
  <c r="F66" i="1"/>
  <c r="K66" i="1" s="1"/>
  <c r="E53" i="1"/>
  <c r="E48" i="1" s="1"/>
  <c r="F62" i="1"/>
  <c r="K62" i="1" s="1"/>
  <c r="H48" i="1"/>
  <c r="D34" i="1"/>
  <c r="F67" i="1"/>
  <c r="K67" i="1" s="1"/>
  <c r="G16" i="1"/>
  <c r="I48" i="1"/>
  <c r="G50" i="1"/>
  <c r="I34" i="1"/>
  <c r="E34" i="1"/>
  <c r="E15" i="1" s="1"/>
  <c r="D48" i="1"/>
  <c r="H34" i="1"/>
  <c r="I17" i="1"/>
  <c r="I16" i="1" s="1"/>
  <c r="I15" i="1" s="1"/>
  <c r="I14" i="1" s="1"/>
  <c r="F63" i="1"/>
  <c r="K63" i="1" s="1"/>
  <c r="F58" i="1"/>
  <c r="K58" i="1" s="1"/>
  <c r="F46" i="1"/>
  <c r="K46" i="1" s="1"/>
  <c r="F28" i="1"/>
  <c r="K28" i="1" s="1"/>
  <c r="F20" i="1"/>
  <c r="K20" i="1" s="1"/>
  <c r="H17" i="1"/>
  <c r="H16" i="1" s="1"/>
  <c r="D17" i="1"/>
  <c r="D16" i="1" s="1"/>
  <c r="G57" i="1"/>
  <c r="F57" i="1" s="1"/>
  <c r="K57" i="1" s="1"/>
  <c r="G45" i="1"/>
  <c r="F45" i="1" s="1"/>
  <c r="K45" i="1" s="1"/>
  <c r="G39" i="1"/>
  <c r="F39" i="1" s="1"/>
  <c r="K39" i="1" s="1"/>
  <c r="G24" i="1"/>
  <c r="F17" i="3" l="1"/>
  <c r="K17" i="3" s="1"/>
  <c r="G16" i="3"/>
  <c r="H13" i="2"/>
  <c r="H12" i="2" s="1"/>
  <c r="F48" i="2"/>
  <c r="K48" i="2" s="1"/>
  <c r="G47" i="2"/>
  <c r="F47" i="2" s="1"/>
  <c r="K47" i="2" s="1"/>
  <c r="K33" i="2"/>
  <c r="E13" i="2"/>
  <c r="E12" i="2" s="1"/>
  <c r="F16" i="2"/>
  <c r="K16" i="2" s="1"/>
  <c r="G15" i="2"/>
  <c r="D13" i="2"/>
  <c r="D12" i="2" s="1"/>
  <c r="J13" i="2"/>
  <c r="J12" i="2" s="1"/>
  <c r="E14" i="1"/>
  <c r="F24" i="1"/>
  <c r="K24" i="1" s="1"/>
  <c r="G23" i="1"/>
  <c r="F23" i="1" s="1"/>
  <c r="K23" i="1" s="1"/>
  <c r="I12" i="1"/>
  <c r="I13" i="1"/>
  <c r="H15" i="1"/>
  <c r="H14" i="1" s="1"/>
  <c r="G49" i="1"/>
  <c r="F50" i="1"/>
  <c r="K50" i="1" s="1"/>
  <c r="D15" i="1"/>
  <c r="D14" i="1" s="1"/>
  <c r="F16" i="1"/>
  <c r="K16" i="1" s="1"/>
  <c r="G15" i="1"/>
  <c r="G53" i="1"/>
  <c r="F53" i="1" s="1"/>
  <c r="K53" i="1" s="1"/>
  <c r="G34" i="1"/>
  <c r="F34" i="1" s="1"/>
  <c r="K34" i="1" s="1"/>
  <c r="F17" i="1"/>
  <c r="K17" i="1" s="1"/>
  <c r="J12" i="1"/>
  <c r="J13" i="1"/>
  <c r="F16" i="3" l="1"/>
  <c r="K16" i="3" s="1"/>
  <c r="G12" i="3"/>
  <c r="F12" i="3" s="1"/>
  <c r="K12" i="3" s="1"/>
  <c r="F15" i="2"/>
  <c r="K15" i="2" s="1"/>
  <c r="G14" i="2"/>
  <c r="H12" i="1"/>
  <c r="H13" i="1"/>
  <c r="F15" i="1"/>
  <c r="K15" i="1" s="1"/>
  <c r="G14" i="1"/>
  <c r="F49" i="1"/>
  <c r="K49" i="1" s="1"/>
  <c r="G48" i="1"/>
  <c r="F48" i="1" s="1"/>
  <c r="K48" i="1" s="1"/>
  <c r="D12" i="1"/>
  <c r="D13" i="1"/>
  <c r="E12" i="1"/>
  <c r="E13" i="1"/>
  <c r="F14" i="2" l="1"/>
  <c r="K14" i="2" s="1"/>
  <c r="G13" i="2"/>
  <c r="F14" i="1"/>
  <c r="K14" i="1" s="1"/>
  <c r="G13" i="1"/>
  <c r="F13" i="1" s="1"/>
  <c r="K13" i="1" s="1"/>
  <c r="G12" i="1"/>
  <c r="F12" i="1" s="1"/>
  <c r="K12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<sst xmlns="http://schemas.openxmlformats.org/spreadsheetml/2006/main" count="444" uniqueCount="228">
  <si>
    <t>CENTRALIZAT</t>
  </si>
  <si>
    <t>CUI: 4446619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</si>
  <si>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</si>
  <si>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</si>
  <si>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</si>
  <si>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</si>
  <si>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</si>
  <si>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</si>
  <si>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</si>
  <si>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</si>
  <si>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</si>
  <si>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</si>
  <si>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</si>
  <si>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</si>
  <si>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</si>
  <si>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</si>
  <si>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</si>
  <si>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</si>
  <si>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</si>
  <si>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</si>
  <si>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</si>
  <si>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</si>
  <si>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</si>
  <si>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</si>
  <si>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</si>
  <si>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</si>
  <si>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</si>
  <si>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</si>
  <si>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</si>
  <si>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</si>
  <si>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</si>
  <si>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</si>
  <si>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</si>
  <si>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</si>
  <si>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</si>
  <si>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</si>
  <si>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</si>
  <si>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</si>
  <si>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</si>
  <si>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</si>
  <si>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</si>
  <si>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</si>
  <si>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</si>
  <si>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</si>
  <si>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</si>
  <si>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</si>
  <si>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</si>
  <si>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</si>
  <si>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</si>
  <si>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</si>
  <si>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</si>
  <si>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</si>
  <si>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</si>
  <si>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</si>
  <si>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</si>
  <si>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</si>
  <si>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</si>
  <si>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</si>
  <si>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</si>
  <si>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</si>
  <si>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</si>
  <si>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</si>
  <si>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</si>
  <si>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</si>
  <si>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</si>
  <si>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</si>
  <si>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</si>
  <si>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</si>
  <si>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</si>
  <si>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</si>
  <si>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</si>
  <si>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</si>
  <si>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</si>
  <si>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</si>
  <si>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</si>
  <si>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</si>
  <si>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</si>
  <si>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</si>
  <si>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</si>
  <si>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</si>
  <si>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</si>
  <si>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</si>
  <si>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</si>
  <si>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</si>
  <si>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</si>
  <si>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</si>
  <si>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</si>
  <si>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</si>
  <si>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</si>
  <si>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</si>
  <si>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</si>
  <si>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</si>
  <si>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</si>
  <si>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</si>
  <si>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</si>
  <si>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</si>
  <si>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</si>
  <si>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</si>
  <si>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</si>
  <si>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</si>
  <si>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</si>
  <si>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</si>
  <si>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</si>
  <si>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</si>
  <si>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</si>
  <si>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</si>
  <si>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</si>
  <si>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</si>
  <si>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</si>
  <si>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</si>
  <si>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</si>
  <si>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</si>
  <si>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</si>
  <si>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</si>
  <si>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</si>
  <si>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</si>
  <si>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</si>
  <si>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</si>
  <si>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</si>
  <si>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</si>
  <si>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</si>
  <si>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</si>
  <si>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</si>
  <si>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</si>
  <si>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</si>
  <si>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</si>
  <si>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</si>
  <si>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</si>
  <si>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</si>
  <si>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</si>
  <si>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</si>
  <si>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</si>
  <si>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</si>
  <si>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</si>
  <si>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</si>
  <si>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</si>
  <si>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</si>
  <si>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</si>
  <si>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</si>
  <si>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</si>
  <si>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</si>
  <si>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</si>
  <si>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</si>
  <si>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</si>
  <si>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</si>
  <si>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</si>
  <si>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</si>
  <si>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</si>
  <si>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</si>
  <si>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</si>
  <si>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</si>
  <si>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</si>
  <si>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81</t>
  </si>
  <si>
    <t>Alte venituri din taxe administrative, eliberari permise</t>
  </si>
  <si>
    <t>34.02.50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</si>
  <si>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</si>
  <si>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</si>
  <si>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</si>
  <si>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</si>
  <si>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</si>
  <si>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</si>
  <si>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</si>
  <si>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</si>
  <si>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</si>
  <si>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104</t>
  </si>
  <si>
    <t>Transferuri voluntare,  altele decat subventiile (cod 37.02.01+37.02.50)</t>
  </si>
  <si>
    <t>37.02</t>
  </si>
  <si>
    <t>105</t>
  </si>
  <si>
    <t>Donatii si sponsorizari</t>
  </si>
  <si>
    <t>37.02.01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</si>
  <si>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</si>
  <si>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</si>
  <si>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</si>
  <si>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</si>
  <si>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</si>
  <si>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</si>
  <si>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</si>
  <si>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</si>
  <si>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</si>
  <si>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</si>
  <si>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</si>
  <si>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</si>
  <si>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</si>
  <si>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</si>
  <si>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</si>
  <si>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</si>
  <si>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</si>
  <si>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</si>
  <si>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151</t>
  </si>
  <si>
    <t>Subventii pentru finantarea cheltuielilor de capital pentru unitatile de invatamant preuniversitar</t>
  </si>
  <si>
    <t>42.02.14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</si>
  <si>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</si>
  <si>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</si>
  <si>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</si>
  <si>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</si>
  <si>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</si>
  <si>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</si>
  <si>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</si>
  <si>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</si>
  <si>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</si>
  <si>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ORDONATOR DE CREDITE,</t>
  </si>
  <si>
    <t>VIERU CONSTANTIN</t>
  </si>
  <si>
    <t>.</t>
  </si>
  <si>
    <t>CONTABIL SEF,</t>
  </si>
  <si>
    <t>GHERASIM ZENOVICA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</si>
  <si>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</si>
  <si>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</si>
  <si>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</si>
  <si>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</si>
  <si>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</si>
  <si>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</si>
  <si>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</si>
  <si>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</si>
  <si>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</si>
  <si>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</si>
  <si>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</si>
  <si>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</si>
  <si>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77</t>
  </si>
  <si>
    <t>78</t>
  </si>
  <si>
    <t>97</t>
  </si>
  <si>
    <t>98</t>
  </si>
  <si>
    <t>112</t>
  </si>
  <si>
    <t>113</t>
  </si>
  <si>
    <t>114</t>
  </si>
  <si>
    <t>119</t>
  </si>
  <si>
    <t>123</t>
  </si>
  <si>
    <t>Cont de executie - Venituri - Bugetul local - sectiunea dezvoltare</t>
  </si>
  <si>
    <t>VENITURILE SECŢIUNII DE DEZVOLTARE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</si>
</sst>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794D2-1E81-48D5-8941-E8C0CD117A6E}">
  <dimension ref="A1:T14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D14+D62+D65</f>
        <v>6861760</v>
      </c>
      <c r="E12" s="11">
        <f>E14+E62+E65</f>
        <v>5792510</v>
      </c>
      <c r="F12" s="11">
        <f>G12+H12</f>
        <v>5269418</v>
      </c>
      <c r="G12" s="11">
        <f>G14+G62+G65</f>
        <v>1268570</v>
      </c>
      <c r="H12" s="11">
        <f>H14+H62+H65</f>
        <v>4000848</v>
      </c>
      <c r="I12" s="11">
        <f>I14+I62+I65</f>
        <v>3980854</v>
      </c>
      <c r="J12" s="11">
        <f>J14+J62+J65</f>
        <v>0</v>
      </c>
      <c r="K12" s="11">
        <f>F12-I12-J12</f>
        <v>1288564</v>
      </c>
    </row>
    <row r="13" spans="1:11" s="6" customFormat="1" ht="21.6" x14ac:dyDescent="0.3">
      <c r="A13" s="10" t="s">
        <v>23</v>
      </c>
      <c r="B13" s="10" t="s">
        <v>24</v>
      </c>
      <c r="C13" s="10" t="s">
        <v>25</v>
      </c>
      <c r="D13" s="11">
        <f>D14-D35-D60+D63</f>
        <v>1211504</v>
      </c>
      <c r="E13" s="11">
        <f>E14-E35-E60+E63</f>
        <v>983254</v>
      </c>
      <c r="F13" s="11">
        <f>G13+H13</f>
        <v>2557888</v>
      </c>
      <c r="G13" s="11">
        <f>G14-G35-G60+G63</f>
        <v>1268570</v>
      </c>
      <c r="H13" s="11">
        <f>H14-H35-H60+H63</f>
        <v>1289318</v>
      </c>
      <c r="I13" s="11">
        <f>I14-I35-I60+I63</f>
        <v>1269324</v>
      </c>
      <c r="J13" s="11">
        <f>J14-J35-J60+J63</f>
        <v>0</v>
      </c>
      <c r="K13" s="11">
        <f>F13-I13-J13</f>
        <v>1288564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D15+D48</f>
        <v>5416979</v>
      </c>
      <c r="E14" s="11">
        <f>E15+E48</f>
        <v>4381729</v>
      </c>
      <c r="F14" s="11">
        <f>G14+H14</f>
        <v>4703899</v>
      </c>
      <c r="G14" s="11">
        <f>G15+G48</f>
        <v>1268570</v>
      </c>
      <c r="H14" s="11">
        <f>H15+H48</f>
        <v>3435329</v>
      </c>
      <c r="I14" s="11">
        <f>I15+I48</f>
        <v>3415335</v>
      </c>
      <c r="J14" s="11">
        <f>J15+J48</f>
        <v>0</v>
      </c>
      <c r="K14" s="11">
        <f>F14-I14-J14</f>
        <v>1288564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D16+D23+D34+D45</f>
        <v>5163004</v>
      </c>
      <c r="E15" s="11">
        <f>E16+E23+E34+E45</f>
        <v>4163504</v>
      </c>
      <c r="F15" s="11">
        <f>G15+H15</f>
        <v>3819787</v>
      </c>
      <c r="G15" s="11">
        <f>G16+G23+G34+G45</f>
        <v>428694</v>
      </c>
      <c r="H15" s="11">
        <f>H16+H23+H34+H45</f>
        <v>3391093</v>
      </c>
      <c r="I15" s="11">
        <f>I16+I23+I34+I45</f>
        <v>3302127</v>
      </c>
      <c r="J15" s="11">
        <f>J16+J23+J34+J45</f>
        <v>0</v>
      </c>
      <c r="K15" s="11">
        <f>F15-I15-J15</f>
        <v>517660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542000</v>
      </c>
      <c r="E16" s="11">
        <f>+E17</f>
        <v>403250</v>
      </c>
      <c r="F16" s="11">
        <f>G16+H16</f>
        <v>428759</v>
      </c>
      <c r="G16" s="11">
        <f>+G17</f>
        <v>0</v>
      </c>
      <c r="H16" s="11">
        <f>+H17</f>
        <v>428759</v>
      </c>
      <c r="I16" s="11">
        <f>+I17</f>
        <v>428759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542000</v>
      </c>
      <c r="E17" s="11">
        <f>E18+E20</f>
        <v>403250</v>
      </c>
      <c r="F17" s="11">
        <f>G17+H17</f>
        <v>428759</v>
      </c>
      <c r="G17" s="11">
        <f>G18+G20</f>
        <v>0</v>
      </c>
      <c r="H17" s="11">
        <f>H18+H20</f>
        <v>428759</v>
      </c>
      <c r="I17" s="11">
        <f>I18+I20</f>
        <v>428759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4000</v>
      </c>
      <c r="E18" s="11">
        <f>+E19</f>
        <v>3000</v>
      </c>
      <c r="F18" s="11">
        <f>G18+H18</f>
        <v>2344</v>
      </c>
      <c r="G18" s="11">
        <f>+G19</f>
        <v>0</v>
      </c>
      <c r="H18" s="11">
        <f>+H19</f>
        <v>2344</v>
      </c>
      <c r="I18" s="11">
        <f>+I19</f>
        <v>2344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4000</v>
      </c>
      <c r="E19" s="11">
        <v>3000</v>
      </c>
      <c r="F19" s="11">
        <f>G19+H19</f>
        <v>2344</v>
      </c>
      <c r="G19" s="11">
        <v>0</v>
      </c>
      <c r="H19" s="11">
        <v>2344</v>
      </c>
      <c r="I19" s="11">
        <v>2344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</f>
        <v>538000</v>
      </c>
      <c r="E20" s="11">
        <f>E21+E22</f>
        <v>400250</v>
      </c>
      <c r="F20" s="11">
        <f>G20+H20</f>
        <v>426415</v>
      </c>
      <c r="G20" s="11">
        <f>G21+G22</f>
        <v>0</v>
      </c>
      <c r="H20" s="11">
        <f>H21+H22</f>
        <v>426415</v>
      </c>
      <c r="I20" s="11">
        <f>I21+I22</f>
        <v>426415</v>
      </c>
      <c r="J20" s="11">
        <f>J21+J22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274000</v>
      </c>
      <c r="E21" s="11">
        <v>205250</v>
      </c>
      <c r="F21" s="11">
        <f>G21+H21</f>
        <v>228344</v>
      </c>
      <c r="G21" s="11">
        <v>0</v>
      </c>
      <c r="H21" s="11">
        <v>228344</v>
      </c>
      <c r="I21" s="11">
        <v>228344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264000</v>
      </c>
      <c r="E22" s="11">
        <v>195000</v>
      </c>
      <c r="F22" s="11">
        <f>G22+H22</f>
        <v>198071</v>
      </c>
      <c r="G22" s="11">
        <v>0</v>
      </c>
      <c r="H22" s="11">
        <v>198071</v>
      </c>
      <c r="I22" s="11">
        <v>198071</v>
      </c>
      <c r="J22" s="11">
        <v>0</v>
      </c>
      <c r="K22" s="11">
        <f>F22-I22-J22</f>
        <v>0</v>
      </c>
    </row>
    <row r="23" spans="1:11" s="6" customFormat="1" x14ac:dyDescent="0.3">
      <c r="A23" s="10" t="s">
        <v>53</v>
      </c>
      <c r="B23" s="10" t="s">
        <v>54</v>
      </c>
      <c r="C23" s="10" t="s">
        <v>55</v>
      </c>
      <c r="D23" s="11">
        <f>D24</f>
        <v>244250</v>
      </c>
      <c r="E23" s="11">
        <f>E24</f>
        <v>215000</v>
      </c>
      <c r="F23" s="11">
        <f>G23+H23</f>
        <v>575834</v>
      </c>
      <c r="G23" s="11">
        <f>G24</f>
        <v>378087</v>
      </c>
      <c r="H23" s="11">
        <f>H24</f>
        <v>197747</v>
      </c>
      <c r="I23" s="11">
        <f>I24</f>
        <v>141363</v>
      </c>
      <c r="J23" s="11">
        <f>J24</f>
        <v>0</v>
      </c>
      <c r="K23" s="11">
        <f>F23-I23-J23</f>
        <v>434471</v>
      </c>
    </row>
    <row r="24" spans="1:11" s="6" customFormat="1" ht="21.6" x14ac:dyDescent="0.3">
      <c r="A24" s="10" t="s">
        <v>56</v>
      </c>
      <c r="B24" s="10" t="s">
        <v>57</v>
      </c>
      <c r="C24" s="10" t="s">
        <v>58</v>
      </c>
      <c r="D24" s="11">
        <f>D25+D28+D32+D33</f>
        <v>244250</v>
      </c>
      <c r="E24" s="11">
        <f>E25+E28+E32+E33</f>
        <v>215000</v>
      </c>
      <c r="F24" s="11">
        <f>G24+H24</f>
        <v>575834</v>
      </c>
      <c r="G24" s="11">
        <f>G25+G28+G32+G33</f>
        <v>378087</v>
      </c>
      <c r="H24" s="11">
        <f>H25+H28+H32+H33</f>
        <v>197747</v>
      </c>
      <c r="I24" s="11">
        <f>I25+I28+I32+I33</f>
        <v>141363</v>
      </c>
      <c r="J24" s="11">
        <f>J25+J28+J32+J33</f>
        <v>0</v>
      </c>
      <c r="K24" s="11">
        <f>F24-I24-J24</f>
        <v>434471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D26+D27</f>
        <v>62750</v>
      </c>
      <c r="E25" s="11">
        <f>E26+E27</f>
        <v>60000</v>
      </c>
      <c r="F25" s="11">
        <f>G25+H25</f>
        <v>55755</v>
      </c>
      <c r="G25" s="11">
        <f>G26+G27</f>
        <v>22949</v>
      </c>
      <c r="H25" s="11">
        <f>H26+H27</f>
        <v>32806</v>
      </c>
      <c r="I25" s="11">
        <f>I26+I27</f>
        <v>20730</v>
      </c>
      <c r="J25" s="11">
        <f>J26+J27</f>
        <v>0</v>
      </c>
      <c r="K25" s="11">
        <f>F25-I25-J25</f>
        <v>35025</v>
      </c>
    </row>
    <row r="26" spans="1:11" s="6" customFormat="1" x14ac:dyDescent="0.3">
      <c r="A26" s="10" t="s">
        <v>62</v>
      </c>
      <c r="B26" s="10" t="s">
        <v>63</v>
      </c>
      <c r="C26" s="10" t="s">
        <v>64</v>
      </c>
      <c r="D26" s="11">
        <v>56750</v>
      </c>
      <c r="E26" s="11">
        <v>55000</v>
      </c>
      <c r="F26" s="11">
        <f>G26+H26</f>
        <v>41728</v>
      </c>
      <c r="G26" s="11">
        <v>22443</v>
      </c>
      <c r="H26" s="11">
        <v>19285</v>
      </c>
      <c r="I26" s="11">
        <v>17753</v>
      </c>
      <c r="J26" s="11">
        <v>0</v>
      </c>
      <c r="K26" s="11">
        <f>F26-I26-J26</f>
        <v>23975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6000</v>
      </c>
      <c r="E27" s="11">
        <v>5000</v>
      </c>
      <c r="F27" s="11">
        <f>G27+H27</f>
        <v>14027</v>
      </c>
      <c r="G27" s="11">
        <v>506</v>
      </c>
      <c r="H27" s="11">
        <v>13521</v>
      </c>
      <c r="I27" s="11">
        <v>2977</v>
      </c>
      <c r="J27" s="11">
        <v>0</v>
      </c>
      <c r="K27" s="11">
        <f>F27-I27-J27</f>
        <v>11050</v>
      </c>
    </row>
    <row r="28" spans="1:11" s="6" customFormat="1" ht="21.6" x14ac:dyDescent="0.3">
      <c r="A28" s="10" t="s">
        <v>68</v>
      </c>
      <c r="B28" s="10" t="s">
        <v>69</v>
      </c>
      <c r="C28" s="10" t="s">
        <v>70</v>
      </c>
      <c r="D28" s="11">
        <f>D29+D30+D31</f>
        <v>175500</v>
      </c>
      <c r="E28" s="11">
        <f>E29+E30+E31</f>
        <v>150000</v>
      </c>
      <c r="F28" s="11">
        <f>G28+H28</f>
        <v>498554</v>
      </c>
      <c r="G28" s="11">
        <f>G29+G30+G31</f>
        <v>337211</v>
      </c>
      <c r="H28" s="11">
        <f>H29+H30+H31</f>
        <v>161343</v>
      </c>
      <c r="I28" s="11">
        <f>I29+I30+I31</f>
        <v>117035</v>
      </c>
      <c r="J28" s="11">
        <f>J29+J30+J31</f>
        <v>0</v>
      </c>
      <c r="K28" s="11">
        <f>F28-I28-J28</f>
        <v>381519</v>
      </c>
    </row>
    <row r="29" spans="1:11" s="6" customFormat="1" x14ac:dyDescent="0.3">
      <c r="A29" s="10" t="s">
        <v>71</v>
      </c>
      <c r="B29" s="10" t="s">
        <v>72</v>
      </c>
      <c r="C29" s="10" t="s">
        <v>73</v>
      </c>
      <c r="D29" s="11">
        <v>51000</v>
      </c>
      <c r="E29" s="11">
        <v>51000</v>
      </c>
      <c r="F29" s="11">
        <f>G29+H29</f>
        <v>120513</v>
      </c>
      <c r="G29" s="11">
        <v>81903</v>
      </c>
      <c r="H29" s="11">
        <v>38610</v>
      </c>
      <c r="I29" s="11">
        <v>36889</v>
      </c>
      <c r="J29" s="11">
        <v>0</v>
      </c>
      <c r="K29" s="11">
        <f>F29-I29-J29</f>
        <v>83624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4500</v>
      </c>
      <c r="E30" s="11">
        <v>4000</v>
      </c>
      <c r="F30" s="11">
        <f>G30+H30</f>
        <v>2755</v>
      </c>
      <c r="G30" s="11">
        <v>22</v>
      </c>
      <c r="H30" s="11">
        <v>2733</v>
      </c>
      <c r="I30" s="11">
        <v>428</v>
      </c>
      <c r="J30" s="11">
        <v>0</v>
      </c>
      <c r="K30" s="11">
        <f>F30-I30-J30</f>
        <v>2327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120000</v>
      </c>
      <c r="E31" s="11">
        <v>95000</v>
      </c>
      <c r="F31" s="11">
        <f>G31+H31</f>
        <v>375286</v>
      </c>
      <c r="G31" s="11">
        <v>255286</v>
      </c>
      <c r="H31" s="11">
        <v>120000</v>
      </c>
      <c r="I31" s="11">
        <v>79718</v>
      </c>
      <c r="J31" s="11">
        <v>0</v>
      </c>
      <c r="K31" s="11">
        <f>F31-I31-J31</f>
        <v>295568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6000</v>
      </c>
      <c r="E32" s="11">
        <v>5000</v>
      </c>
      <c r="F32" s="11">
        <f>G32+H32</f>
        <v>3598</v>
      </c>
      <c r="G32" s="11">
        <v>0</v>
      </c>
      <c r="H32" s="11">
        <v>3598</v>
      </c>
      <c r="I32" s="11">
        <v>3598</v>
      </c>
      <c r="J32" s="11">
        <v>0</v>
      </c>
      <c r="K32" s="11">
        <f>F32-I32-J32</f>
        <v>0</v>
      </c>
    </row>
    <row r="33" spans="1:11" s="6" customFormat="1" x14ac:dyDescent="0.3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17927</v>
      </c>
      <c r="G33" s="11">
        <v>17927</v>
      </c>
      <c r="H33" s="11">
        <v>0</v>
      </c>
      <c r="I33" s="11">
        <v>0</v>
      </c>
      <c r="J33" s="11">
        <v>0</v>
      </c>
      <c r="K33" s="11">
        <f>F33-I33-J33</f>
        <v>17927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D35+D39</f>
        <v>4374754</v>
      </c>
      <c r="E34" s="11">
        <f>E35+E39</f>
        <v>3543754</v>
      </c>
      <c r="F34" s="11">
        <f>G34+H34</f>
        <v>2815172</v>
      </c>
      <c r="G34" s="11">
        <f>G35+G39</f>
        <v>50607</v>
      </c>
      <c r="H34" s="11">
        <f>H35+H39</f>
        <v>2764565</v>
      </c>
      <c r="I34" s="11">
        <f>I35+I39</f>
        <v>2731983</v>
      </c>
      <c r="J34" s="11">
        <f>J35+J39</f>
        <v>0</v>
      </c>
      <c r="K34" s="11">
        <f>F34-I34-J34</f>
        <v>83189</v>
      </c>
    </row>
    <row r="35" spans="1:11" s="6" customFormat="1" ht="21.6" x14ac:dyDescent="0.3">
      <c r="A35" s="10" t="s">
        <v>89</v>
      </c>
      <c r="B35" s="10" t="s">
        <v>90</v>
      </c>
      <c r="C35" s="10" t="s">
        <v>91</v>
      </c>
      <c r="D35" s="11">
        <f>+D36+D37+D38</f>
        <v>4184000</v>
      </c>
      <c r="E35" s="11">
        <f>+E36+E37+E38</f>
        <v>3377000</v>
      </c>
      <c r="F35" s="11">
        <f>G35+H35</f>
        <v>2626536</v>
      </c>
      <c r="G35" s="11">
        <f>+G36+G37+G38</f>
        <v>0</v>
      </c>
      <c r="H35" s="11">
        <f>+H36+H37+H38</f>
        <v>2626536</v>
      </c>
      <c r="I35" s="11">
        <f>+I36+I37+I38</f>
        <v>2626536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92</v>
      </c>
      <c r="B36" s="10" t="s">
        <v>93</v>
      </c>
      <c r="C36" s="10" t="s">
        <v>94</v>
      </c>
      <c r="D36" s="11">
        <v>1272000</v>
      </c>
      <c r="E36" s="11">
        <v>1010000</v>
      </c>
      <c r="F36" s="11">
        <f>G36+H36</f>
        <v>674536</v>
      </c>
      <c r="G36" s="11">
        <v>0</v>
      </c>
      <c r="H36" s="11">
        <v>674536</v>
      </c>
      <c r="I36" s="11">
        <v>674536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96</v>
      </c>
      <c r="C37" s="10" t="s">
        <v>97</v>
      </c>
      <c r="D37" s="11">
        <v>30000</v>
      </c>
      <c r="E37" s="11">
        <v>22000</v>
      </c>
      <c r="F37" s="11">
        <f>G37+H37</f>
        <v>22000</v>
      </c>
      <c r="G37" s="11">
        <v>0</v>
      </c>
      <c r="H37" s="11">
        <v>22000</v>
      </c>
      <c r="I37" s="11">
        <v>22000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v>2882000</v>
      </c>
      <c r="E38" s="11">
        <v>2345000</v>
      </c>
      <c r="F38" s="11">
        <f>G38+H38</f>
        <v>1930000</v>
      </c>
      <c r="G38" s="11">
        <v>0</v>
      </c>
      <c r="H38" s="11">
        <v>1930000</v>
      </c>
      <c r="I38" s="11">
        <v>1930000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101</v>
      </c>
      <c r="B39" s="10" t="s">
        <v>102</v>
      </c>
      <c r="C39" s="10" t="s">
        <v>103</v>
      </c>
      <c r="D39" s="11">
        <f>D40+D43+D44</f>
        <v>190754</v>
      </c>
      <c r="E39" s="11">
        <f>E40+E43+E44</f>
        <v>166754</v>
      </c>
      <c r="F39" s="11">
        <f>G39+H39</f>
        <v>188636</v>
      </c>
      <c r="G39" s="11">
        <f>G40+G43+G44</f>
        <v>50607</v>
      </c>
      <c r="H39" s="11">
        <f>H40+H43+H44</f>
        <v>138029</v>
      </c>
      <c r="I39" s="11">
        <f>I40+I43+I44</f>
        <v>105447</v>
      </c>
      <c r="J39" s="11">
        <f>J40+J43+J44</f>
        <v>0</v>
      </c>
      <c r="K39" s="11">
        <f>F39-I39-J39</f>
        <v>83189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f>D41+D42</f>
        <v>80000</v>
      </c>
      <c r="E40" s="11">
        <f>E41+E42</f>
        <v>63000</v>
      </c>
      <c r="F40" s="11">
        <f>G40+H40</f>
        <v>121911</v>
      </c>
      <c r="G40" s="11">
        <f>G41+G42</f>
        <v>50607</v>
      </c>
      <c r="H40" s="11">
        <f>H41+H42</f>
        <v>71304</v>
      </c>
      <c r="I40" s="11">
        <f>I41+I42</f>
        <v>45522</v>
      </c>
      <c r="J40" s="11">
        <f>J41+J42</f>
        <v>0</v>
      </c>
      <c r="K40" s="11">
        <f>F40-I40-J40</f>
        <v>76389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45000</v>
      </c>
      <c r="E41" s="11">
        <v>35000</v>
      </c>
      <c r="F41" s="11">
        <f>G41+H41</f>
        <v>106079</v>
      </c>
      <c r="G41" s="11">
        <v>48796</v>
      </c>
      <c r="H41" s="11">
        <v>57283</v>
      </c>
      <c r="I41" s="11">
        <v>39975</v>
      </c>
      <c r="J41" s="11">
        <v>0</v>
      </c>
      <c r="K41" s="11">
        <f>F41-I41-J41</f>
        <v>66104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35000</v>
      </c>
      <c r="E42" s="11">
        <v>28000</v>
      </c>
      <c r="F42" s="11">
        <f>G42+H42</f>
        <v>15832</v>
      </c>
      <c r="G42" s="11">
        <v>1811</v>
      </c>
      <c r="H42" s="11">
        <v>14021</v>
      </c>
      <c r="I42" s="11">
        <v>5547</v>
      </c>
      <c r="J42" s="11">
        <v>0</v>
      </c>
      <c r="K42" s="11">
        <f>F42-I42-J42</f>
        <v>10285</v>
      </c>
    </row>
    <row r="43" spans="1:11" s="6" customFormat="1" ht="21.6" x14ac:dyDescent="0.3">
      <c r="A43" s="10" t="s">
        <v>113</v>
      </c>
      <c r="B43" s="10" t="s">
        <v>114</v>
      </c>
      <c r="C43" s="10" t="s">
        <v>115</v>
      </c>
      <c r="D43" s="11">
        <v>16754</v>
      </c>
      <c r="E43" s="11">
        <v>14754</v>
      </c>
      <c r="F43" s="11">
        <f>G43+H43</f>
        <v>4889</v>
      </c>
      <c r="G43" s="11">
        <v>0</v>
      </c>
      <c r="H43" s="11">
        <v>4889</v>
      </c>
      <c r="I43" s="11">
        <v>4889</v>
      </c>
      <c r="J43" s="11">
        <v>0</v>
      </c>
      <c r="K43" s="11">
        <f>F43-I43-J43</f>
        <v>0</v>
      </c>
    </row>
    <row r="44" spans="1:11" s="6" customFormat="1" ht="21.6" x14ac:dyDescent="0.3">
      <c r="A44" s="10" t="s">
        <v>116</v>
      </c>
      <c r="B44" s="10" t="s">
        <v>117</v>
      </c>
      <c r="C44" s="10" t="s">
        <v>118</v>
      </c>
      <c r="D44" s="11">
        <v>94000</v>
      </c>
      <c r="E44" s="11">
        <v>89000</v>
      </c>
      <c r="F44" s="11">
        <f>G44+H44</f>
        <v>61836</v>
      </c>
      <c r="G44" s="11">
        <v>0</v>
      </c>
      <c r="H44" s="11">
        <v>61836</v>
      </c>
      <c r="I44" s="11">
        <v>55036</v>
      </c>
      <c r="J44" s="11">
        <v>0</v>
      </c>
      <c r="K44" s="11">
        <f>F44-I44-J44</f>
        <v>6800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f>D46</f>
        <v>2000</v>
      </c>
      <c r="E45" s="11">
        <f>E46</f>
        <v>1500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</f>
        <v>2000</v>
      </c>
      <c r="E46" s="11">
        <f>E47</f>
        <v>1500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v>2000</v>
      </c>
      <c r="E47" s="11">
        <v>1500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f>D49+D53</f>
        <v>253975</v>
      </c>
      <c r="E48" s="11">
        <f>E49+E53</f>
        <v>218225</v>
      </c>
      <c r="F48" s="11">
        <f>G48+H48</f>
        <v>884112</v>
      </c>
      <c r="G48" s="11">
        <f>G49+G53</f>
        <v>839876</v>
      </c>
      <c r="H48" s="11">
        <f>H49+H53</f>
        <v>44236</v>
      </c>
      <c r="I48" s="11">
        <f>I49+I53</f>
        <v>113208</v>
      </c>
      <c r="J48" s="11">
        <f>J49+J53</f>
        <v>0</v>
      </c>
      <c r="K48" s="11">
        <f>F48-I48-J48</f>
        <v>770904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</f>
        <v>45750</v>
      </c>
      <c r="E49" s="11">
        <f>E50</f>
        <v>35750</v>
      </c>
      <c r="F49" s="11">
        <f>G49+H49</f>
        <v>31126</v>
      </c>
      <c r="G49" s="11">
        <f>G50</f>
        <v>8311</v>
      </c>
      <c r="H49" s="11">
        <f>H50</f>
        <v>22815</v>
      </c>
      <c r="I49" s="11">
        <f>I50</f>
        <v>22809</v>
      </c>
      <c r="J49" s="11">
        <f>J50</f>
        <v>0</v>
      </c>
      <c r="K49" s="11">
        <f>F49-I49-J49</f>
        <v>8317</v>
      </c>
    </row>
    <row r="50" spans="1:11" s="6" customFormat="1" ht="21.6" x14ac:dyDescent="0.3">
      <c r="A50" s="10" t="s">
        <v>134</v>
      </c>
      <c r="B50" s="10" t="s">
        <v>135</v>
      </c>
      <c r="C50" s="10" t="s">
        <v>136</v>
      </c>
      <c r="D50" s="11">
        <f>+D51</f>
        <v>45750</v>
      </c>
      <c r="E50" s="11">
        <f>+E51</f>
        <v>35750</v>
      </c>
      <c r="F50" s="11">
        <f>G50+H50</f>
        <v>31126</v>
      </c>
      <c r="G50" s="11">
        <f>+G51</f>
        <v>8311</v>
      </c>
      <c r="H50" s="11">
        <f>+H51</f>
        <v>22815</v>
      </c>
      <c r="I50" s="11">
        <f>+I51</f>
        <v>22809</v>
      </c>
      <c r="J50" s="11">
        <f>+J51</f>
        <v>0</v>
      </c>
      <c r="K50" s="11">
        <f>F50-I50-J50</f>
        <v>8317</v>
      </c>
    </row>
    <row r="51" spans="1:11" s="6" customFormat="1" x14ac:dyDescent="0.3">
      <c r="A51" s="10" t="s">
        <v>137</v>
      </c>
      <c r="B51" s="10" t="s">
        <v>138</v>
      </c>
      <c r="C51" s="10" t="s">
        <v>139</v>
      </c>
      <c r="D51" s="11">
        <f>D52</f>
        <v>45750</v>
      </c>
      <c r="E51" s="11">
        <f>E52</f>
        <v>35750</v>
      </c>
      <c r="F51" s="11">
        <f>G51+H51</f>
        <v>31126</v>
      </c>
      <c r="G51" s="11">
        <f>G52</f>
        <v>8311</v>
      </c>
      <c r="H51" s="11">
        <f>H52</f>
        <v>22815</v>
      </c>
      <c r="I51" s="11">
        <f>I52</f>
        <v>22809</v>
      </c>
      <c r="J51" s="11">
        <f>J52</f>
        <v>0</v>
      </c>
      <c r="K51" s="11">
        <f>F51-I51-J51</f>
        <v>8317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v>45750</v>
      </c>
      <c r="E52" s="11">
        <v>35750</v>
      </c>
      <c r="F52" s="11">
        <f>G52+H52</f>
        <v>31126</v>
      </c>
      <c r="G52" s="11">
        <v>8311</v>
      </c>
      <c r="H52" s="11">
        <v>22815</v>
      </c>
      <c r="I52" s="11">
        <v>22809</v>
      </c>
      <c r="J52" s="11">
        <v>0</v>
      </c>
      <c r="K52" s="11">
        <f>F52-I52-J52</f>
        <v>8317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f>+D54+D57+D60</f>
        <v>208225</v>
      </c>
      <c r="E53" s="11">
        <f>+E54+E57+E60</f>
        <v>182475</v>
      </c>
      <c r="F53" s="11">
        <f>G53+H53</f>
        <v>852986</v>
      </c>
      <c r="G53" s="11">
        <f>+G54+G57+G60</f>
        <v>831565</v>
      </c>
      <c r="H53" s="11">
        <f>+H54+H57+H60</f>
        <v>21421</v>
      </c>
      <c r="I53" s="11">
        <f>+I54+I57+I60</f>
        <v>90399</v>
      </c>
      <c r="J53" s="11">
        <f>+J54+J57+J60</f>
        <v>0</v>
      </c>
      <c r="K53" s="11">
        <f>F53-I53-J53</f>
        <v>762587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D55+D56</f>
        <v>40000</v>
      </c>
      <c r="E54" s="11">
        <f>E55+E56</f>
        <v>35000</v>
      </c>
      <c r="F54" s="11">
        <f>G54+H54</f>
        <v>1946</v>
      </c>
      <c r="G54" s="11">
        <f>G55+G56</f>
        <v>0</v>
      </c>
      <c r="H54" s="11">
        <f>H55+H56</f>
        <v>1946</v>
      </c>
      <c r="I54" s="11">
        <f>I55+I56</f>
        <v>1946</v>
      </c>
      <c r="J54" s="11">
        <f>J55+J56</f>
        <v>0</v>
      </c>
      <c r="K54" s="11">
        <f>F54-I54-J54</f>
        <v>0</v>
      </c>
    </row>
    <row r="55" spans="1:11" s="6" customFormat="1" x14ac:dyDescent="0.3">
      <c r="A55" s="10" t="s">
        <v>149</v>
      </c>
      <c r="B55" s="10" t="s">
        <v>150</v>
      </c>
      <c r="C55" s="10" t="s">
        <v>151</v>
      </c>
      <c r="D55" s="11">
        <v>10000</v>
      </c>
      <c r="E55" s="11">
        <v>10000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3">
      <c r="A56" s="10" t="s">
        <v>152</v>
      </c>
      <c r="B56" s="10" t="s">
        <v>153</v>
      </c>
      <c r="C56" s="10" t="s">
        <v>154</v>
      </c>
      <c r="D56" s="11">
        <v>30000</v>
      </c>
      <c r="E56" s="11">
        <v>25000</v>
      </c>
      <c r="F56" s="11">
        <f>G56+H56</f>
        <v>1946</v>
      </c>
      <c r="G56" s="11">
        <v>0</v>
      </c>
      <c r="H56" s="11">
        <v>1946</v>
      </c>
      <c r="I56" s="11">
        <v>1946</v>
      </c>
      <c r="J56" s="11">
        <v>0</v>
      </c>
      <c r="K56" s="11">
        <f>F56-I56-J56</f>
        <v>0</v>
      </c>
    </row>
    <row r="57" spans="1:11" s="6" customFormat="1" ht="21.6" x14ac:dyDescent="0.3">
      <c r="A57" s="10" t="s">
        <v>155</v>
      </c>
      <c r="B57" s="10" t="s">
        <v>156</v>
      </c>
      <c r="C57" s="10" t="s">
        <v>157</v>
      </c>
      <c r="D57" s="11">
        <f>D58</f>
        <v>146750</v>
      </c>
      <c r="E57" s="11">
        <f>E58</f>
        <v>126000</v>
      </c>
      <c r="F57" s="11">
        <f>G57+H57</f>
        <v>831565</v>
      </c>
      <c r="G57" s="11">
        <f>G58</f>
        <v>831565</v>
      </c>
      <c r="H57" s="11">
        <f>H58</f>
        <v>0</v>
      </c>
      <c r="I57" s="11">
        <f>I58</f>
        <v>68978</v>
      </c>
      <c r="J57" s="11">
        <f>J58</f>
        <v>0</v>
      </c>
      <c r="K57" s="11">
        <f>F57-I57-J57</f>
        <v>762587</v>
      </c>
    </row>
    <row r="58" spans="1:11" s="6" customFormat="1" ht="21.6" x14ac:dyDescent="0.3">
      <c r="A58" s="10" t="s">
        <v>158</v>
      </c>
      <c r="B58" s="10" t="s">
        <v>159</v>
      </c>
      <c r="C58" s="10" t="s">
        <v>160</v>
      </c>
      <c r="D58" s="11">
        <f>D59</f>
        <v>146750</v>
      </c>
      <c r="E58" s="11">
        <f>E59</f>
        <v>126000</v>
      </c>
      <c r="F58" s="11">
        <f>G58+H58</f>
        <v>831565</v>
      </c>
      <c r="G58" s="11">
        <f>G59</f>
        <v>831565</v>
      </c>
      <c r="H58" s="11">
        <f>H59</f>
        <v>0</v>
      </c>
      <c r="I58" s="11">
        <f>I59</f>
        <v>68978</v>
      </c>
      <c r="J58" s="11">
        <f>J59</f>
        <v>0</v>
      </c>
      <c r="K58" s="11">
        <f>F58-I58-J58</f>
        <v>762587</v>
      </c>
    </row>
    <row r="59" spans="1:11" s="6" customFormat="1" ht="21.6" x14ac:dyDescent="0.3">
      <c r="A59" s="10" t="s">
        <v>161</v>
      </c>
      <c r="B59" s="10" t="s">
        <v>162</v>
      </c>
      <c r="C59" s="10" t="s">
        <v>163</v>
      </c>
      <c r="D59" s="11">
        <v>146750</v>
      </c>
      <c r="E59" s="11">
        <v>126000</v>
      </c>
      <c r="F59" s="11">
        <f>G59+H59</f>
        <v>831565</v>
      </c>
      <c r="G59" s="11">
        <v>831565</v>
      </c>
      <c r="H59" s="11">
        <v>0</v>
      </c>
      <c r="I59" s="11">
        <v>68978</v>
      </c>
      <c r="J59" s="11">
        <v>0</v>
      </c>
      <c r="K59" s="11">
        <f>F59-I59-J59</f>
        <v>762587</v>
      </c>
    </row>
    <row r="60" spans="1:11" s="6" customFormat="1" ht="21.6" x14ac:dyDescent="0.3">
      <c r="A60" s="10" t="s">
        <v>164</v>
      </c>
      <c r="B60" s="10" t="s">
        <v>165</v>
      </c>
      <c r="C60" s="10" t="s">
        <v>166</v>
      </c>
      <c r="D60" s="11">
        <f>D61</f>
        <v>21475</v>
      </c>
      <c r="E60" s="11">
        <f>E61</f>
        <v>21475</v>
      </c>
      <c r="F60" s="11">
        <f>G60+H60</f>
        <v>19475</v>
      </c>
      <c r="G60" s="11">
        <f>G61</f>
        <v>0</v>
      </c>
      <c r="H60" s="11">
        <f>H61</f>
        <v>19475</v>
      </c>
      <c r="I60" s="11">
        <f>I61</f>
        <v>19475</v>
      </c>
      <c r="J60" s="11">
        <f>J61</f>
        <v>0</v>
      </c>
      <c r="K60" s="11">
        <f>F60-I60-J60</f>
        <v>0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21475</v>
      </c>
      <c r="E61" s="11">
        <v>21475</v>
      </c>
      <c r="F61" s="11">
        <f>G61+H61</f>
        <v>19475</v>
      </c>
      <c r="G61" s="11">
        <v>0</v>
      </c>
      <c r="H61" s="11">
        <v>19475</v>
      </c>
      <c r="I61" s="11">
        <v>19475</v>
      </c>
      <c r="J61" s="11">
        <v>0</v>
      </c>
      <c r="K61" s="11">
        <f>F61-I61-J61</f>
        <v>0</v>
      </c>
    </row>
    <row r="62" spans="1:11" s="6" customFormat="1" x14ac:dyDescent="0.3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500000</v>
      </c>
      <c r="G62" s="11">
        <f>G63</f>
        <v>0</v>
      </c>
      <c r="H62" s="11">
        <f>H63</f>
        <v>500000</v>
      </c>
      <c r="I62" s="11">
        <f>I63</f>
        <v>500000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173</v>
      </c>
      <c r="B63" s="10" t="s">
        <v>174</v>
      </c>
      <c r="C63" s="10" t="s">
        <v>175</v>
      </c>
      <c r="D63" s="11">
        <f>+D64</f>
        <v>0</v>
      </c>
      <c r="E63" s="11">
        <f>+E64</f>
        <v>0</v>
      </c>
      <c r="F63" s="11">
        <f>G63+H63</f>
        <v>500000</v>
      </c>
      <c r="G63" s="11">
        <f>+G64</f>
        <v>0</v>
      </c>
      <c r="H63" s="11">
        <f>+H64</f>
        <v>500000</v>
      </c>
      <c r="I63" s="11">
        <f>+I64</f>
        <v>500000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500000</v>
      </c>
      <c r="G64" s="11">
        <v>0</v>
      </c>
      <c r="H64" s="11">
        <v>500000</v>
      </c>
      <c r="I64" s="11">
        <v>500000</v>
      </c>
      <c r="J64" s="11">
        <v>0</v>
      </c>
      <c r="K64" s="11">
        <f>F64-I64-J64</f>
        <v>0</v>
      </c>
    </row>
    <row r="65" spans="1:12" s="6" customFormat="1" x14ac:dyDescent="0.3">
      <c r="A65" s="10" t="s">
        <v>179</v>
      </c>
      <c r="B65" s="10" t="s">
        <v>180</v>
      </c>
      <c r="C65" s="10" t="s">
        <v>181</v>
      </c>
      <c r="D65" s="11">
        <f>D66</f>
        <v>1444781</v>
      </c>
      <c r="E65" s="11">
        <f>E66</f>
        <v>1410781</v>
      </c>
      <c r="F65" s="11">
        <f>G65+H65</f>
        <v>65519</v>
      </c>
      <c r="G65" s="11">
        <f>G66</f>
        <v>0</v>
      </c>
      <c r="H65" s="11">
        <f>H66</f>
        <v>65519</v>
      </c>
      <c r="I65" s="11">
        <f>I66</f>
        <v>65519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f>D67</f>
        <v>1444781</v>
      </c>
      <c r="E66" s="11">
        <f>E67</f>
        <v>1410781</v>
      </c>
      <c r="F66" s="11">
        <f>G66+H66</f>
        <v>65519</v>
      </c>
      <c r="G66" s="11">
        <f>G67</f>
        <v>0</v>
      </c>
      <c r="H66" s="11">
        <f>H67</f>
        <v>65519</v>
      </c>
      <c r="I66" s="11">
        <f>I67</f>
        <v>65519</v>
      </c>
      <c r="J66" s="11">
        <f>J67</f>
        <v>0</v>
      </c>
      <c r="K66" s="11">
        <f>F66-I66-J66</f>
        <v>0</v>
      </c>
    </row>
    <row r="67" spans="1:12" s="6" customFormat="1" ht="82.8" x14ac:dyDescent="0.3">
      <c r="A67" s="10" t="s">
        <v>185</v>
      </c>
      <c r="B67" s="10" t="s">
        <v>186</v>
      </c>
      <c r="C67" s="10" t="s">
        <v>187</v>
      </c>
      <c r="D67" s="11">
        <f>+D68+D69+D70+D71</f>
        <v>1444781</v>
      </c>
      <c r="E67" s="11">
        <f>+E68+E69+E70+E71</f>
        <v>1410781</v>
      </c>
      <c r="F67" s="11">
        <f>G67+H67</f>
        <v>65519</v>
      </c>
      <c r="G67" s="11">
        <f>+G68+G69+G70+G71</f>
        <v>0</v>
      </c>
      <c r="H67" s="11">
        <f>+H68+H69+H70+H71</f>
        <v>65519</v>
      </c>
      <c r="I67" s="11">
        <f>+I68+I69+I70+I71</f>
        <v>65519</v>
      </c>
      <c r="J67" s="11">
        <f>+J68+J69+J70+J71</f>
        <v>0</v>
      </c>
      <c r="K67" s="11">
        <f>F67-I67-J67</f>
        <v>0</v>
      </c>
    </row>
    <row r="68" spans="1:12" s="6" customFormat="1" ht="21.6" x14ac:dyDescent="0.3">
      <c r="A68" s="10" t="s">
        <v>188</v>
      </c>
      <c r="B68" s="10" t="s">
        <v>189</v>
      </c>
      <c r="C68" s="10" t="s">
        <v>190</v>
      </c>
      <c r="D68" s="11">
        <v>446000</v>
      </c>
      <c r="E68" s="11">
        <v>446000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191</v>
      </c>
      <c r="B69" s="10" t="s">
        <v>192</v>
      </c>
      <c r="C69" s="10" t="s">
        <v>193</v>
      </c>
      <c r="D69" s="11">
        <v>10000</v>
      </c>
      <c r="E69" s="11">
        <v>1000</v>
      </c>
      <c r="F69" s="11">
        <f>G69+H69</f>
        <v>240</v>
      </c>
      <c r="G69" s="11">
        <v>0</v>
      </c>
      <c r="H69" s="11">
        <v>240</v>
      </c>
      <c r="I69" s="11">
        <v>240</v>
      </c>
      <c r="J69" s="11">
        <v>0</v>
      </c>
      <c r="K69" s="11">
        <f>F69-I69-J69</f>
        <v>0</v>
      </c>
    </row>
    <row r="70" spans="1:12" s="6" customFormat="1" ht="21.6" x14ac:dyDescent="0.3">
      <c r="A70" s="10" t="s">
        <v>194</v>
      </c>
      <c r="B70" s="10" t="s">
        <v>195</v>
      </c>
      <c r="C70" s="10" t="s">
        <v>196</v>
      </c>
      <c r="D70" s="11">
        <v>150000</v>
      </c>
      <c r="E70" s="11">
        <v>125000</v>
      </c>
      <c r="F70" s="11">
        <f>G70+H70</f>
        <v>65279</v>
      </c>
      <c r="G70" s="11">
        <v>0</v>
      </c>
      <c r="H70" s="11">
        <v>65279</v>
      </c>
      <c r="I70" s="11">
        <v>65279</v>
      </c>
      <c r="J70" s="11">
        <v>0</v>
      </c>
      <c r="K70" s="11">
        <f>F70-I70-J70</f>
        <v>0</v>
      </c>
    </row>
    <row r="71" spans="1:12" s="6" customFormat="1" x14ac:dyDescent="0.3">
      <c r="A71" s="10" t="s">
        <v>197</v>
      </c>
      <c r="B71" s="10" t="s">
        <v>198</v>
      </c>
      <c r="C71" s="10" t="s">
        <v>199</v>
      </c>
      <c r="D71" s="11">
        <v>838781</v>
      </c>
      <c r="E71" s="11">
        <v>838781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x14ac:dyDescent="0.3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3">
      <c r="A73" s="13" t="s">
        <v>200</v>
      </c>
      <c r="B73" s="13"/>
      <c r="C73" s="13"/>
      <c r="D73" s="13"/>
      <c r="E73" s="13" t="s">
        <v>202</v>
      </c>
      <c r="F73" s="13"/>
      <c r="G73" s="13"/>
      <c r="H73" s="13"/>
      <c r="I73" s="13" t="s">
        <v>203</v>
      </c>
      <c r="J73" s="13"/>
      <c r="K73" s="13"/>
      <c r="L73" s="13"/>
    </row>
    <row r="74" spans="1:12" x14ac:dyDescent="0.3">
      <c r="A74" s="3" t="s">
        <v>201</v>
      </c>
      <c r="B74" s="3"/>
      <c r="C74" s="3"/>
      <c r="D74" s="3"/>
      <c r="E74" s="3"/>
      <c r="F74" s="3"/>
      <c r="G74" s="3"/>
      <c r="H74" s="3"/>
      <c r="I74" s="3" t="s">
        <v>204</v>
      </c>
      <c r="J74" s="3"/>
      <c r="K74" s="3"/>
      <c r="L74" s="3"/>
    </row>
    <row r="145" spans="1:20" x14ac:dyDescent="0.3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3">
    <mergeCell ref="A73:D73"/>
    <mergeCell ref="A74:D74"/>
    <mergeCell ref="E73:H73"/>
    <mergeCell ref="E74:H74"/>
    <mergeCell ref="I73:L73"/>
    <mergeCell ref="I74:L7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C664A-9BBF-4E3B-A6D9-14B7E1498E50}">
  <dimension ref="A1:T13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205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206</v>
      </c>
      <c r="C12" s="10" t="s">
        <v>22</v>
      </c>
      <c r="D12" s="11">
        <f>D13+D61</f>
        <v>5576979</v>
      </c>
      <c r="E12" s="11">
        <f>E13+E61</f>
        <v>4507729</v>
      </c>
      <c r="F12" s="11">
        <f>G12+H12</f>
        <v>4769418</v>
      </c>
      <c r="G12" s="11">
        <f>G13+G61</f>
        <v>1268570</v>
      </c>
      <c r="H12" s="11">
        <f>H13+H61</f>
        <v>3500848</v>
      </c>
      <c r="I12" s="11">
        <f>I13+I61</f>
        <v>3480854</v>
      </c>
      <c r="J12" s="11">
        <f>J13+J61</f>
        <v>0</v>
      </c>
      <c r="K12" s="11">
        <f>F12-I12-J12</f>
        <v>1288564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D14+D47</f>
        <v>5416979</v>
      </c>
      <c r="E13" s="11">
        <f>E14+E47</f>
        <v>4381729</v>
      </c>
      <c r="F13" s="11">
        <f>G13+H13</f>
        <v>4703899</v>
      </c>
      <c r="G13" s="11">
        <f>G14+G47</f>
        <v>1268570</v>
      </c>
      <c r="H13" s="11">
        <f>H14+H47</f>
        <v>3435329</v>
      </c>
      <c r="I13" s="11">
        <f>I14+I47</f>
        <v>3415335</v>
      </c>
      <c r="J13" s="11">
        <f>J14+J47</f>
        <v>0</v>
      </c>
      <c r="K13" s="11">
        <f>F13-I13-J13</f>
        <v>1288564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D15+D22+D33+D44</f>
        <v>5163004</v>
      </c>
      <c r="E14" s="11">
        <f>E15+E22+E33+E44</f>
        <v>4163504</v>
      </c>
      <c r="F14" s="11">
        <f>G14+H14</f>
        <v>3819787</v>
      </c>
      <c r="G14" s="11">
        <f>G15+G22+G33+G44</f>
        <v>428694</v>
      </c>
      <c r="H14" s="11">
        <f>H15+H22+H33+H44</f>
        <v>3391093</v>
      </c>
      <c r="I14" s="11">
        <f>I15+I22+I33+I44</f>
        <v>3302127</v>
      </c>
      <c r="J14" s="11">
        <f>J15+J22+J33+J44</f>
        <v>0</v>
      </c>
      <c r="K14" s="11">
        <f>F14-I14-J14</f>
        <v>517660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542000</v>
      </c>
      <c r="E15" s="11">
        <f>+E16</f>
        <v>403250</v>
      </c>
      <c r="F15" s="11">
        <f>G15+H15</f>
        <v>428759</v>
      </c>
      <c r="G15" s="11">
        <f>+G16</f>
        <v>0</v>
      </c>
      <c r="H15" s="11">
        <f>+H16</f>
        <v>428759</v>
      </c>
      <c r="I15" s="11">
        <f>+I16</f>
        <v>428759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207</v>
      </c>
      <c r="B16" s="10" t="s">
        <v>36</v>
      </c>
      <c r="C16" s="10" t="s">
        <v>37</v>
      </c>
      <c r="D16" s="11">
        <f>D17+D19</f>
        <v>542000</v>
      </c>
      <c r="E16" s="11">
        <f>E17+E19</f>
        <v>403250</v>
      </c>
      <c r="F16" s="11">
        <f>G16+H16</f>
        <v>428759</v>
      </c>
      <c r="G16" s="11">
        <f>G17+G19</f>
        <v>0</v>
      </c>
      <c r="H16" s="11">
        <f>H17+H19</f>
        <v>428759</v>
      </c>
      <c r="I16" s="11">
        <f>I17+I19</f>
        <v>428759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4000</v>
      </c>
      <c r="E17" s="11">
        <f>+E18</f>
        <v>3000</v>
      </c>
      <c r="F17" s="11">
        <f>G17+H17</f>
        <v>2344</v>
      </c>
      <c r="G17" s="11">
        <f>+G18</f>
        <v>0</v>
      </c>
      <c r="H17" s="11">
        <f>+H18</f>
        <v>2344</v>
      </c>
      <c r="I17" s="11">
        <f>+I18</f>
        <v>2344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208</v>
      </c>
      <c r="B18" s="10" t="s">
        <v>42</v>
      </c>
      <c r="C18" s="10" t="s">
        <v>43</v>
      </c>
      <c r="D18" s="11">
        <v>4000</v>
      </c>
      <c r="E18" s="11">
        <v>3000</v>
      </c>
      <c r="F18" s="11">
        <f>G18+H18</f>
        <v>2344</v>
      </c>
      <c r="G18" s="11">
        <v>0</v>
      </c>
      <c r="H18" s="11">
        <v>2344</v>
      </c>
      <c r="I18" s="11">
        <v>2344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</f>
        <v>538000</v>
      </c>
      <c r="E19" s="11">
        <f>E20+E21</f>
        <v>400250</v>
      </c>
      <c r="F19" s="11">
        <f>G19+H19</f>
        <v>426415</v>
      </c>
      <c r="G19" s="11">
        <f>G20+G21</f>
        <v>0</v>
      </c>
      <c r="H19" s="11">
        <f>H20+H21</f>
        <v>426415</v>
      </c>
      <c r="I19" s="11">
        <f>I20+I21</f>
        <v>426415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274000</v>
      </c>
      <c r="E20" s="11">
        <v>205250</v>
      </c>
      <c r="F20" s="11">
        <f>G20+H20</f>
        <v>228344</v>
      </c>
      <c r="G20" s="11">
        <v>0</v>
      </c>
      <c r="H20" s="11">
        <v>228344</v>
      </c>
      <c r="I20" s="11">
        <v>228344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264000</v>
      </c>
      <c r="E21" s="11">
        <v>195000</v>
      </c>
      <c r="F21" s="11">
        <f>G21+H21</f>
        <v>198071</v>
      </c>
      <c r="G21" s="11">
        <v>0</v>
      </c>
      <c r="H21" s="11">
        <v>198071</v>
      </c>
      <c r="I21" s="11">
        <v>198071</v>
      </c>
      <c r="J21" s="11">
        <v>0</v>
      </c>
      <c r="K21" s="11">
        <f>F21-I21-J21</f>
        <v>0</v>
      </c>
    </row>
    <row r="22" spans="1:11" s="6" customFormat="1" x14ac:dyDescent="0.3">
      <c r="A22" s="10" t="s">
        <v>209</v>
      </c>
      <c r="B22" s="10" t="s">
        <v>54</v>
      </c>
      <c r="C22" s="10" t="s">
        <v>55</v>
      </c>
      <c r="D22" s="11">
        <f>D23</f>
        <v>244250</v>
      </c>
      <c r="E22" s="11">
        <f>E23</f>
        <v>215000</v>
      </c>
      <c r="F22" s="11">
        <f>G22+H22</f>
        <v>575834</v>
      </c>
      <c r="G22" s="11">
        <f>G23</f>
        <v>378087</v>
      </c>
      <c r="H22" s="11">
        <f>H23</f>
        <v>197747</v>
      </c>
      <c r="I22" s="11">
        <f>I23</f>
        <v>141363</v>
      </c>
      <c r="J22" s="11">
        <f>J23</f>
        <v>0</v>
      </c>
      <c r="K22" s="11">
        <f>F22-I22-J22</f>
        <v>434471</v>
      </c>
    </row>
    <row r="23" spans="1:11" s="6" customFormat="1" ht="21.6" x14ac:dyDescent="0.3">
      <c r="A23" s="10" t="s">
        <v>53</v>
      </c>
      <c r="B23" s="10" t="s">
        <v>57</v>
      </c>
      <c r="C23" s="10" t="s">
        <v>58</v>
      </c>
      <c r="D23" s="11">
        <f>D24+D27+D31+D32</f>
        <v>244250</v>
      </c>
      <c r="E23" s="11">
        <f>E24+E27+E31+E32</f>
        <v>215000</v>
      </c>
      <c r="F23" s="11">
        <f>G23+H23</f>
        <v>575834</v>
      </c>
      <c r="G23" s="11">
        <f>G24+G27+G31+G32</f>
        <v>378087</v>
      </c>
      <c r="H23" s="11">
        <f>H24+H27+H31+H32</f>
        <v>197747</v>
      </c>
      <c r="I23" s="11">
        <f>I24+I27+I31+I32</f>
        <v>141363</v>
      </c>
      <c r="J23" s="11">
        <f>J24+J27+J31+J32</f>
        <v>0</v>
      </c>
      <c r="K23" s="11">
        <f>F23-I23-J23</f>
        <v>434471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D25+D26</f>
        <v>62750</v>
      </c>
      <c r="E24" s="11">
        <f>E25+E26</f>
        <v>60000</v>
      </c>
      <c r="F24" s="11">
        <f>G24+H24</f>
        <v>55755</v>
      </c>
      <c r="G24" s="11">
        <f>G25+G26</f>
        <v>22949</v>
      </c>
      <c r="H24" s="11">
        <f>H25+H26</f>
        <v>32806</v>
      </c>
      <c r="I24" s="11">
        <f>I25+I26</f>
        <v>20730</v>
      </c>
      <c r="J24" s="11">
        <f>J25+J26</f>
        <v>0</v>
      </c>
      <c r="K24" s="11">
        <f>F24-I24-J24</f>
        <v>35025</v>
      </c>
    </row>
    <row r="25" spans="1:11" s="6" customFormat="1" x14ac:dyDescent="0.3">
      <c r="A25" s="10" t="s">
        <v>59</v>
      </c>
      <c r="B25" s="10" t="s">
        <v>63</v>
      </c>
      <c r="C25" s="10" t="s">
        <v>64</v>
      </c>
      <c r="D25" s="11">
        <v>56750</v>
      </c>
      <c r="E25" s="11">
        <v>55000</v>
      </c>
      <c r="F25" s="11">
        <f>G25+H25</f>
        <v>41728</v>
      </c>
      <c r="G25" s="11">
        <v>22443</v>
      </c>
      <c r="H25" s="11">
        <v>19285</v>
      </c>
      <c r="I25" s="11">
        <v>17753</v>
      </c>
      <c r="J25" s="11">
        <v>0</v>
      </c>
      <c r="K25" s="11">
        <f>F25-I25-J25</f>
        <v>23975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6000</v>
      </c>
      <c r="E26" s="11">
        <v>5000</v>
      </c>
      <c r="F26" s="11">
        <f>G26+H26</f>
        <v>14027</v>
      </c>
      <c r="G26" s="11">
        <v>506</v>
      </c>
      <c r="H26" s="11">
        <v>13521</v>
      </c>
      <c r="I26" s="11">
        <v>2977</v>
      </c>
      <c r="J26" s="11">
        <v>0</v>
      </c>
      <c r="K26" s="11">
        <f>F26-I26-J26</f>
        <v>11050</v>
      </c>
    </row>
    <row r="27" spans="1:11" s="6" customFormat="1" ht="21.6" x14ac:dyDescent="0.3">
      <c r="A27" s="10" t="s">
        <v>65</v>
      </c>
      <c r="B27" s="10" t="s">
        <v>69</v>
      </c>
      <c r="C27" s="10" t="s">
        <v>70</v>
      </c>
      <c r="D27" s="11">
        <f>D28+D29+D30</f>
        <v>175500</v>
      </c>
      <c r="E27" s="11">
        <f>E28+E29+E30</f>
        <v>150000</v>
      </c>
      <c r="F27" s="11">
        <f>G27+H27</f>
        <v>498554</v>
      </c>
      <c r="G27" s="11">
        <f>G28+G29+G30</f>
        <v>337211</v>
      </c>
      <c r="H27" s="11">
        <f>H28+H29+H30</f>
        <v>161343</v>
      </c>
      <c r="I27" s="11">
        <f>I28+I29+I30</f>
        <v>117035</v>
      </c>
      <c r="J27" s="11">
        <f>J28+J29+J30</f>
        <v>0</v>
      </c>
      <c r="K27" s="11">
        <f>F27-I27-J27</f>
        <v>381519</v>
      </c>
    </row>
    <row r="28" spans="1:11" s="6" customFormat="1" x14ac:dyDescent="0.3">
      <c r="A28" s="10" t="s">
        <v>68</v>
      </c>
      <c r="B28" s="10" t="s">
        <v>72</v>
      </c>
      <c r="C28" s="10" t="s">
        <v>73</v>
      </c>
      <c r="D28" s="11">
        <v>51000</v>
      </c>
      <c r="E28" s="11">
        <v>51000</v>
      </c>
      <c r="F28" s="11">
        <f>G28+H28</f>
        <v>120513</v>
      </c>
      <c r="G28" s="11">
        <v>81903</v>
      </c>
      <c r="H28" s="11">
        <v>38610</v>
      </c>
      <c r="I28" s="11">
        <v>36889</v>
      </c>
      <c r="J28" s="11">
        <v>0</v>
      </c>
      <c r="K28" s="11">
        <f>F28-I28-J28</f>
        <v>83624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4500</v>
      </c>
      <c r="E29" s="11">
        <v>4000</v>
      </c>
      <c r="F29" s="11">
        <f>G29+H29</f>
        <v>2755</v>
      </c>
      <c r="G29" s="11">
        <v>22</v>
      </c>
      <c r="H29" s="11">
        <v>2733</v>
      </c>
      <c r="I29" s="11">
        <v>428</v>
      </c>
      <c r="J29" s="11">
        <v>0</v>
      </c>
      <c r="K29" s="11">
        <f>F29-I29-J29</f>
        <v>2327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120000</v>
      </c>
      <c r="E30" s="11">
        <v>95000</v>
      </c>
      <c r="F30" s="11">
        <f>G30+H30</f>
        <v>375286</v>
      </c>
      <c r="G30" s="11">
        <v>255286</v>
      </c>
      <c r="H30" s="11">
        <v>120000</v>
      </c>
      <c r="I30" s="11">
        <v>79718</v>
      </c>
      <c r="J30" s="11">
        <v>0</v>
      </c>
      <c r="K30" s="11">
        <f>F30-I30-J30</f>
        <v>295568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6000</v>
      </c>
      <c r="E31" s="11">
        <v>5000</v>
      </c>
      <c r="F31" s="11">
        <f>G31+H31</f>
        <v>3598</v>
      </c>
      <c r="G31" s="11">
        <v>0</v>
      </c>
      <c r="H31" s="11">
        <v>3598</v>
      </c>
      <c r="I31" s="11">
        <v>3598</v>
      </c>
      <c r="J31" s="11">
        <v>0</v>
      </c>
      <c r="K31" s="11">
        <f>F31-I31-J31</f>
        <v>0</v>
      </c>
    </row>
    <row r="32" spans="1:11" s="6" customFormat="1" x14ac:dyDescent="0.3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17927</v>
      </c>
      <c r="G32" s="11">
        <v>17927</v>
      </c>
      <c r="H32" s="11">
        <v>0</v>
      </c>
      <c r="I32" s="11">
        <v>0</v>
      </c>
      <c r="J32" s="11">
        <v>0</v>
      </c>
      <c r="K32" s="11">
        <f>F32-I32-J32</f>
        <v>17927</v>
      </c>
    </row>
    <row r="33" spans="1:11" s="6" customFormat="1" ht="21.6" x14ac:dyDescent="0.3">
      <c r="A33" s="10" t="s">
        <v>83</v>
      </c>
      <c r="B33" s="10" t="s">
        <v>87</v>
      </c>
      <c r="C33" s="10" t="s">
        <v>88</v>
      </c>
      <c r="D33" s="11">
        <f>D34+D38</f>
        <v>4374754</v>
      </c>
      <c r="E33" s="11">
        <f>E34+E38</f>
        <v>3543754</v>
      </c>
      <c r="F33" s="11">
        <f>G33+H33</f>
        <v>2815172</v>
      </c>
      <c r="G33" s="11">
        <f>G34+G38</f>
        <v>50607</v>
      </c>
      <c r="H33" s="11">
        <f>H34+H38</f>
        <v>2764565</v>
      </c>
      <c r="I33" s="11">
        <f>I34+I38</f>
        <v>2731983</v>
      </c>
      <c r="J33" s="11">
        <f>J34+J38</f>
        <v>0</v>
      </c>
      <c r="K33" s="11">
        <f>F33-I33-J33</f>
        <v>83189</v>
      </c>
    </row>
    <row r="34" spans="1:11" s="6" customFormat="1" ht="21.6" x14ac:dyDescent="0.3">
      <c r="A34" s="10" t="s">
        <v>86</v>
      </c>
      <c r="B34" s="10" t="s">
        <v>90</v>
      </c>
      <c r="C34" s="10" t="s">
        <v>91</v>
      </c>
      <c r="D34" s="11">
        <f>+D35+D36+D37</f>
        <v>4184000</v>
      </c>
      <c r="E34" s="11">
        <f>+E35+E36+E37</f>
        <v>3377000</v>
      </c>
      <c r="F34" s="11">
        <f>G34+H34</f>
        <v>2626536</v>
      </c>
      <c r="G34" s="11">
        <f>+G35+G36+G37</f>
        <v>0</v>
      </c>
      <c r="H34" s="11">
        <f>+H35+H36+H37</f>
        <v>2626536</v>
      </c>
      <c r="I34" s="11">
        <f>+I35+I36+I37</f>
        <v>2626536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210</v>
      </c>
      <c r="B35" s="10" t="s">
        <v>93</v>
      </c>
      <c r="C35" s="10" t="s">
        <v>94</v>
      </c>
      <c r="D35" s="11">
        <v>1272000</v>
      </c>
      <c r="E35" s="11">
        <v>1010000</v>
      </c>
      <c r="F35" s="11">
        <f>G35+H35</f>
        <v>674536</v>
      </c>
      <c r="G35" s="11">
        <v>0</v>
      </c>
      <c r="H35" s="11">
        <v>674536</v>
      </c>
      <c r="I35" s="11">
        <v>674536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211</v>
      </c>
      <c r="B36" s="10" t="s">
        <v>96</v>
      </c>
      <c r="C36" s="10" t="s">
        <v>97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99</v>
      </c>
      <c r="C37" s="10" t="s">
        <v>100</v>
      </c>
      <c r="D37" s="11">
        <v>2882000</v>
      </c>
      <c r="E37" s="11">
        <v>2345000</v>
      </c>
      <c r="F37" s="11">
        <f>G37+H37</f>
        <v>1930000</v>
      </c>
      <c r="G37" s="11">
        <v>0</v>
      </c>
      <c r="H37" s="11">
        <v>1930000</v>
      </c>
      <c r="I37" s="11">
        <v>1930000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212</v>
      </c>
      <c r="B38" s="10" t="s">
        <v>102</v>
      </c>
      <c r="C38" s="10" t="s">
        <v>103</v>
      </c>
      <c r="D38" s="11">
        <f>D39+D42+D43</f>
        <v>190754</v>
      </c>
      <c r="E38" s="11">
        <f>E39+E42+E43</f>
        <v>166754</v>
      </c>
      <c r="F38" s="11">
        <f>G38+H38</f>
        <v>188636</v>
      </c>
      <c r="G38" s="11">
        <f>G39+G42+G43</f>
        <v>50607</v>
      </c>
      <c r="H38" s="11">
        <f>H39+H42+H43</f>
        <v>138029</v>
      </c>
      <c r="I38" s="11">
        <f>I39+I42+I43</f>
        <v>105447</v>
      </c>
      <c r="J38" s="11">
        <f>J39+J42+J43</f>
        <v>0</v>
      </c>
      <c r="K38" s="11">
        <f>F38-I38-J38</f>
        <v>83189</v>
      </c>
    </row>
    <row r="39" spans="1:11" s="6" customFormat="1" ht="21.6" x14ac:dyDescent="0.3">
      <c r="A39" s="10" t="s">
        <v>213</v>
      </c>
      <c r="B39" s="10" t="s">
        <v>105</v>
      </c>
      <c r="C39" s="10" t="s">
        <v>106</v>
      </c>
      <c r="D39" s="11">
        <f>D40+D41</f>
        <v>80000</v>
      </c>
      <c r="E39" s="11">
        <f>E40+E41</f>
        <v>63000</v>
      </c>
      <c r="F39" s="11">
        <f>G39+H39</f>
        <v>121911</v>
      </c>
      <c r="G39" s="11">
        <f>G40+G41</f>
        <v>50607</v>
      </c>
      <c r="H39" s="11">
        <f>H40+H41</f>
        <v>71304</v>
      </c>
      <c r="I39" s="11">
        <f>I40+I41</f>
        <v>45522</v>
      </c>
      <c r="J39" s="11">
        <f>J40+J41</f>
        <v>0</v>
      </c>
      <c r="K39" s="11">
        <f>F39-I39-J39</f>
        <v>76389</v>
      </c>
    </row>
    <row r="40" spans="1:11" s="6" customFormat="1" ht="21.6" x14ac:dyDescent="0.3">
      <c r="A40" s="10" t="s">
        <v>101</v>
      </c>
      <c r="B40" s="10" t="s">
        <v>108</v>
      </c>
      <c r="C40" s="10" t="s">
        <v>109</v>
      </c>
      <c r="D40" s="11">
        <v>45000</v>
      </c>
      <c r="E40" s="11">
        <v>35000</v>
      </c>
      <c r="F40" s="11">
        <f>G40+H40</f>
        <v>106079</v>
      </c>
      <c r="G40" s="11">
        <v>48796</v>
      </c>
      <c r="H40" s="11">
        <v>57283</v>
      </c>
      <c r="I40" s="11">
        <v>39975</v>
      </c>
      <c r="J40" s="11">
        <v>0</v>
      </c>
      <c r="K40" s="11">
        <f>F40-I40-J40</f>
        <v>66104</v>
      </c>
    </row>
    <row r="41" spans="1:11" s="6" customFormat="1" ht="21.6" x14ac:dyDescent="0.3">
      <c r="A41" s="10" t="s">
        <v>104</v>
      </c>
      <c r="B41" s="10" t="s">
        <v>111</v>
      </c>
      <c r="C41" s="10" t="s">
        <v>112</v>
      </c>
      <c r="D41" s="11">
        <v>35000</v>
      </c>
      <c r="E41" s="11">
        <v>28000</v>
      </c>
      <c r="F41" s="11">
        <f>G41+H41</f>
        <v>15832</v>
      </c>
      <c r="G41" s="11">
        <v>1811</v>
      </c>
      <c r="H41" s="11">
        <v>14021</v>
      </c>
      <c r="I41" s="11">
        <v>5547</v>
      </c>
      <c r="J41" s="11">
        <v>0</v>
      </c>
      <c r="K41" s="11">
        <f>F41-I41-J41</f>
        <v>10285</v>
      </c>
    </row>
    <row r="42" spans="1:11" s="6" customFormat="1" ht="21.6" x14ac:dyDescent="0.3">
      <c r="A42" s="10" t="s">
        <v>107</v>
      </c>
      <c r="B42" s="10" t="s">
        <v>114</v>
      </c>
      <c r="C42" s="10" t="s">
        <v>115</v>
      </c>
      <c r="D42" s="11">
        <v>16754</v>
      </c>
      <c r="E42" s="11">
        <v>14754</v>
      </c>
      <c r="F42" s="11">
        <f>G42+H42</f>
        <v>4889</v>
      </c>
      <c r="G42" s="11">
        <v>0</v>
      </c>
      <c r="H42" s="11">
        <v>4889</v>
      </c>
      <c r="I42" s="11">
        <v>4889</v>
      </c>
      <c r="J42" s="11">
        <v>0</v>
      </c>
      <c r="K42" s="11">
        <f>F42-I42-J42</f>
        <v>0</v>
      </c>
    </row>
    <row r="43" spans="1:11" s="6" customFormat="1" ht="21.6" x14ac:dyDescent="0.3">
      <c r="A43" s="10" t="s">
        <v>110</v>
      </c>
      <c r="B43" s="10" t="s">
        <v>117</v>
      </c>
      <c r="C43" s="10" t="s">
        <v>118</v>
      </c>
      <c r="D43" s="11">
        <v>94000</v>
      </c>
      <c r="E43" s="11">
        <v>89000</v>
      </c>
      <c r="F43" s="11">
        <f>G43+H43</f>
        <v>61836</v>
      </c>
      <c r="G43" s="11">
        <v>0</v>
      </c>
      <c r="H43" s="11">
        <v>61836</v>
      </c>
      <c r="I43" s="11">
        <v>55036</v>
      </c>
      <c r="J43" s="11">
        <v>0</v>
      </c>
      <c r="K43" s="11">
        <f>F43-I43-J43</f>
        <v>6800</v>
      </c>
    </row>
    <row r="44" spans="1:11" s="6" customFormat="1" x14ac:dyDescent="0.3">
      <c r="A44" s="10" t="s">
        <v>113</v>
      </c>
      <c r="B44" s="10" t="s">
        <v>120</v>
      </c>
      <c r="C44" s="10" t="s">
        <v>121</v>
      </c>
      <c r="D44" s="11">
        <f>D45</f>
        <v>2000</v>
      </c>
      <c r="E44" s="11">
        <f>E45</f>
        <v>1500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3">
      <c r="A45" s="10" t="s">
        <v>116</v>
      </c>
      <c r="B45" s="10" t="s">
        <v>123</v>
      </c>
      <c r="C45" s="10" t="s">
        <v>124</v>
      </c>
      <c r="D45" s="11">
        <f>D46</f>
        <v>2000</v>
      </c>
      <c r="E45" s="11">
        <f>E46</f>
        <v>1500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3">
      <c r="A46" s="10" t="s">
        <v>119</v>
      </c>
      <c r="B46" s="10" t="s">
        <v>126</v>
      </c>
      <c r="C46" s="10" t="s">
        <v>127</v>
      </c>
      <c r="D46" s="11">
        <v>2000</v>
      </c>
      <c r="E46" s="11">
        <v>1500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3">
      <c r="A47" s="10" t="s">
        <v>122</v>
      </c>
      <c r="B47" s="10" t="s">
        <v>129</v>
      </c>
      <c r="C47" s="10" t="s">
        <v>130</v>
      </c>
      <c r="D47" s="11">
        <f>D48+D52</f>
        <v>253975</v>
      </c>
      <c r="E47" s="11">
        <f>E48+E52</f>
        <v>218225</v>
      </c>
      <c r="F47" s="11">
        <f>G47+H47</f>
        <v>884112</v>
      </c>
      <c r="G47" s="11">
        <f>G48+G52</f>
        <v>839876</v>
      </c>
      <c r="H47" s="11">
        <f>H48+H52</f>
        <v>44236</v>
      </c>
      <c r="I47" s="11">
        <f>I48+I52</f>
        <v>113208</v>
      </c>
      <c r="J47" s="11">
        <f>J48+J52</f>
        <v>0</v>
      </c>
      <c r="K47" s="11">
        <f>F47-I47-J47</f>
        <v>770904</v>
      </c>
    </row>
    <row r="48" spans="1:11" s="6" customFormat="1" x14ac:dyDescent="0.3">
      <c r="A48" s="10" t="s">
        <v>125</v>
      </c>
      <c r="B48" s="10" t="s">
        <v>132</v>
      </c>
      <c r="C48" s="10" t="s">
        <v>133</v>
      </c>
      <c r="D48" s="11">
        <f>D49</f>
        <v>45750</v>
      </c>
      <c r="E48" s="11">
        <f>E49</f>
        <v>35750</v>
      </c>
      <c r="F48" s="11">
        <f>G48+H48</f>
        <v>31126</v>
      </c>
      <c r="G48" s="11">
        <f>G49</f>
        <v>8311</v>
      </c>
      <c r="H48" s="11">
        <f>H49</f>
        <v>22815</v>
      </c>
      <c r="I48" s="11">
        <f>I49</f>
        <v>22809</v>
      </c>
      <c r="J48" s="11">
        <f>J49</f>
        <v>0</v>
      </c>
      <c r="K48" s="11">
        <f>F48-I48-J48</f>
        <v>8317</v>
      </c>
    </row>
    <row r="49" spans="1:11" s="6" customFormat="1" ht="21.6" x14ac:dyDescent="0.3">
      <c r="A49" s="10" t="s">
        <v>128</v>
      </c>
      <c r="B49" s="10" t="s">
        <v>135</v>
      </c>
      <c r="C49" s="10" t="s">
        <v>136</v>
      </c>
      <c r="D49" s="11">
        <f>+D50</f>
        <v>45750</v>
      </c>
      <c r="E49" s="11">
        <f>+E50</f>
        <v>35750</v>
      </c>
      <c r="F49" s="11">
        <f>G49+H49</f>
        <v>31126</v>
      </c>
      <c r="G49" s="11">
        <f>+G50</f>
        <v>8311</v>
      </c>
      <c r="H49" s="11">
        <f>+H50</f>
        <v>22815</v>
      </c>
      <c r="I49" s="11">
        <f>+I50</f>
        <v>22809</v>
      </c>
      <c r="J49" s="11">
        <f>+J50</f>
        <v>0</v>
      </c>
      <c r="K49" s="11">
        <f>F49-I49-J49</f>
        <v>8317</v>
      </c>
    </row>
    <row r="50" spans="1:11" s="6" customFormat="1" x14ac:dyDescent="0.3">
      <c r="A50" s="10" t="s">
        <v>214</v>
      </c>
      <c r="B50" s="10" t="s">
        <v>138</v>
      </c>
      <c r="C50" s="10" t="s">
        <v>139</v>
      </c>
      <c r="D50" s="11">
        <f>D51</f>
        <v>45750</v>
      </c>
      <c r="E50" s="11">
        <f>E51</f>
        <v>35750</v>
      </c>
      <c r="F50" s="11">
        <f>G50+H50</f>
        <v>31126</v>
      </c>
      <c r="G50" s="11">
        <f>G51</f>
        <v>8311</v>
      </c>
      <c r="H50" s="11">
        <f>H51</f>
        <v>22815</v>
      </c>
      <c r="I50" s="11">
        <f>I51</f>
        <v>22809</v>
      </c>
      <c r="J50" s="11">
        <f>J51</f>
        <v>0</v>
      </c>
      <c r="K50" s="11">
        <f>F50-I50-J50</f>
        <v>8317</v>
      </c>
    </row>
    <row r="51" spans="1:11" s="6" customFormat="1" ht="21.6" x14ac:dyDescent="0.3">
      <c r="A51" s="10" t="s">
        <v>215</v>
      </c>
      <c r="B51" s="10" t="s">
        <v>141</v>
      </c>
      <c r="C51" s="10" t="s">
        <v>142</v>
      </c>
      <c r="D51" s="11">
        <v>45750</v>
      </c>
      <c r="E51" s="11">
        <v>35750</v>
      </c>
      <c r="F51" s="11">
        <f>G51+H51</f>
        <v>31126</v>
      </c>
      <c r="G51" s="11">
        <v>8311</v>
      </c>
      <c r="H51" s="11">
        <v>22815</v>
      </c>
      <c r="I51" s="11">
        <v>22809</v>
      </c>
      <c r="J51" s="11">
        <v>0</v>
      </c>
      <c r="K51" s="11">
        <f>F51-I51-J51</f>
        <v>8317</v>
      </c>
    </row>
    <row r="52" spans="1:11" s="6" customFormat="1" ht="21.6" x14ac:dyDescent="0.3">
      <c r="A52" s="10" t="s">
        <v>216</v>
      </c>
      <c r="B52" s="10" t="s">
        <v>144</v>
      </c>
      <c r="C52" s="10" t="s">
        <v>145</v>
      </c>
      <c r="D52" s="11">
        <f>+D53+D56+D59</f>
        <v>208225</v>
      </c>
      <c r="E52" s="11">
        <f>+E53+E56+E59</f>
        <v>182475</v>
      </c>
      <c r="F52" s="11">
        <f>G52+H52</f>
        <v>852986</v>
      </c>
      <c r="G52" s="11">
        <f>+G53+G56+G59</f>
        <v>831565</v>
      </c>
      <c r="H52" s="11">
        <f>+H53+H56+H59</f>
        <v>21421</v>
      </c>
      <c r="I52" s="11">
        <f>+I53+I56+I59</f>
        <v>90399</v>
      </c>
      <c r="J52" s="11">
        <f>+J53+J56+J59</f>
        <v>0</v>
      </c>
      <c r="K52" s="11">
        <f>F52-I52-J52</f>
        <v>762587</v>
      </c>
    </row>
    <row r="53" spans="1:11" s="6" customFormat="1" ht="21.6" x14ac:dyDescent="0.3">
      <c r="A53" s="10" t="s">
        <v>217</v>
      </c>
      <c r="B53" s="10" t="s">
        <v>147</v>
      </c>
      <c r="C53" s="10" t="s">
        <v>148</v>
      </c>
      <c r="D53" s="11">
        <f>D54+D55</f>
        <v>40000</v>
      </c>
      <c r="E53" s="11">
        <f>E54+E55</f>
        <v>35000</v>
      </c>
      <c r="F53" s="11">
        <f>G53+H53</f>
        <v>1946</v>
      </c>
      <c r="G53" s="11">
        <f>G54+G55</f>
        <v>0</v>
      </c>
      <c r="H53" s="11">
        <f>H54+H55</f>
        <v>1946</v>
      </c>
      <c r="I53" s="11">
        <f>I54+I55</f>
        <v>1946</v>
      </c>
      <c r="J53" s="11">
        <f>J54+J55</f>
        <v>0</v>
      </c>
      <c r="K53" s="11">
        <f>F53-I53-J53</f>
        <v>0</v>
      </c>
    </row>
    <row r="54" spans="1:11" s="6" customFormat="1" x14ac:dyDescent="0.3">
      <c r="A54" s="10" t="s">
        <v>218</v>
      </c>
      <c r="B54" s="10" t="s">
        <v>150</v>
      </c>
      <c r="C54" s="10" t="s">
        <v>151</v>
      </c>
      <c r="D54" s="11">
        <v>10000</v>
      </c>
      <c r="E54" s="11">
        <v>10000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x14ac:dyDescent="0.3">
      <c r="A55" s="10" t="s">
        <v>146</v>
      </c>
      <c r="B55" s="10" t="s">
        <v>153</v>
      </c>
      <c r="C55" s="10" t="s">
        <v>154</v>
      </c>
      <c r="D55" s="11">
        <v>30000</v>
      </c>
      <c r="E55" s="11">
        <v>25000</v>
      </c>
      <c r="F55" s="11">
        <f>G55+H55</f>
        <v>1946</v>
      </c>
      <c r="G55" s="11">
        <v>0</v>
      </c>
      <c r="H55" s="11">
        <v>1946</v>
      </c>
      <c r="I55" s="11">
        <v>1946</v>
      </c>
      <c r="J55" s="11">
        <v>0</v>
      </c>
      <c r="K55" s="11">
        <f>F55-I55-J55</f>
        <v>0</v>
      </c>
    </row>
    <row r="56" spans="1:11" s="6" customFormat="1" ht="21.6" x14ac:dyDescent="0.3">
      <c r="A56" s="10" t="s">
        <v>149</v>
      </c>
      <c r="B56" s="10" t="s">
        <v>156</v>
      </c>
      <c r="C56" s="10" t="s">
        <v>157</v>
      </c>
      <c r="D56" s="11">
        <f>D57</f>
        <v>146750</v>
      </c>
      <c r="E56" s="11">
        <f>E57</f>
        <v>126000</v>
      </c>
      <c r="F56" s="11">
        <f>G56+H56</f>
        <v>831565</v>
      </c>
      <c r="G56" s="11">
        <f>G57</f>
        <v>831565</v>
      </c>
      <c r="H56" s="11">
        <f>H57</f>
        <v>0</v>
      </c>
      <c r="I56" s="11">
        <f>I57</f>
        <v>68978</v>
      </c>
      <c r="J56" s="11">
        <f>J57</f>
        <v>0</v>
      </c>
      <c r="K56" s="11">
        <f>F56-I56-J56</f>
        <v>762587</v>
      </c>
    </row>
    <row r="57" spans="1:11" s="6" customFormat="1" ht="21.6" x14ac:dyDescent="0.3">
      <c r="A57" s="10" t="s">
        <v>152</v>
      </c>
      <c r="B57" s="10" t="s">
        <v>159</v>
      </c>
      <c r="C57" s="10" t="s">
        <v>160</v>
      </c>
      <c r="D57" s="11">
        <f>D58</f>
        <v>146750</v>
      </c>
      <c r="E57" s="11">
        <f>E58</f>
        <v>126000</v>
      </c>
      <c r="F57" s="11">
        <f>G57+H57</f>
        <v>831565</v>
      </c>
      <c r="G57" s="11">
        <f>G58</f>
        <v>831565</v>
      </c>
      <c r="H57" s="11">
        <f>H58</f>
        <v>0</v>
      </c>
      <c r="I57" s="11">
        <f>I58</f>
        <v>68978</v>
      </c>
      <c r="J57" s="11">
        <f>J58</f>
        <v>0</v>
      </c>
      <c r="K57" s="11">
        <f>F57-I57-J57</f>
        <v>762587</v>
      </c>
    </row>
    <row r="58" spans="1:11" s="6" customFormat="1" ht="21.6" x14ac:dyDescent="0.3">
      <c r="A58" s="10" t="s">
        <v>155</v>
      </c>
      <c r="B58" s="10" t="s">
        <v>162</v>
      </c>
      <c r="C58" s="10" t="s">
        <v>163</v>
      </c>
      <c r="D58" s="11">
        <v>146750</v>
      </c>
      <c r="E58" s="11">
        <v>126000</v>
      </c>
      <c r="F58" s="11">
        <f>G58+H58</f>
        <v>831565</v>
      </c>
      <c r="G58" s="11">
        <v>831565</v>
      </c>
      <c r="H58" s="11">
        <v>0</v>
      </c>
      <c r="I58" s="11">
        <v>68978</v>
      </c>
      <c r="J58" s="11">
        <v>0</v>
      </c>
      <c r="K58" s="11">
        <f>F58-I58-J58</f>
        <v>762587</v>
      </c>
    </row>
    <row r="59" spans="1:11" s="6" customFormat="1" ht="21.6" x14ac:dyDescent="0.3">
      <c r="A59" s="10" t="s">
        <v>219</v>
      </c>
      <c r="B59" s="10" t="s">
        <v>165</v>
      </c>
      <c r="C59" s="10" t="s">
        <v>166</v>
      </c>
      <c r="D59" s="11">
        <f>D60</f>
        <v>21475</v>
      </c>
      <c r="E59" s="11">
        <f>E60</f>
        <v>21475</v>
      </c>
      <c r="F59" s="11">
        <f>G59+H59</f>
        <v>19475</v>
      </c>
      <c r="G59" s="11">
        <f>G60</f>
        <v>0</v>
      </c>
      <c r="H59" s="11">
        <f>H60</f>
        <v>19475</v>
      </c>
      <c r="I59" s="11">
        <f>I60</f>
        <v>19475</v>
      </c>
      <c r="J59" s="11">
        <f>J60</f>
        <v>0</v>
      </c>
      <c r="K59" s="11">
        <f>F59-I59-J59</f>
        <v>0</v>
      </c>
    </row>
    <row r="60" spans="1:11" s="6" customFormat="1" x14ac:dyDescent="0.3">
      <c r="A60" s="10" t="s">
        <v>220</v>
      </c>
      <c r="B60" s="10" t="s">
        <v>168</v>
      </c>
      <c r="C60" s="10" t="s">
        <v>169</v>
      </c>
      <c r="D60" s="11">
        <v>21475</v>
      </c>
      <c r="E60" s="11">
        <v>21475</v>
      </c>
      <c r="F60" s="11">
        <f>G60+H60</f>
        <v>19475</v>
      </c>
      <c r="G60" s="11">
        <v>0</v>
      </c>
      <c r="H60" s="11">
        <v>19475</v>
      </c>
      <c r="I60" s="11">
        <v>19475</v>
      </c>
      <c r="J60" s="11">
        <v>0</v>
      </c>
      <c r="K60" s="11">
        <f>F60-I60-J60</f>
        <v>0</v>
      </c>
    </row>
    <row r="61" spans="1:11" s="6" customFormat="1" x14ac:dyDescent="0.3">
      <c r="A61" s="10" t="s">
        <v>221</v>
      </c>
      <c r="B61" s="10" t="s">
        <v>180</v>
      </c>
      <c r="C61" s="10" t="s">
        <v>181</v>
      </c>
      <c r="D61" s="11">
        <f>D62</f>
        <v>160000</v>
      </c>
      <c r="E61" s="11">
        <f>E62</f>
        <v>126000</v>
      </c>
      <c r="F61" s="11">
        <f>G61+H61</f>
        <v>65519</v>
      </c>
      <c r="G61" s="11">
        <f>G62</f>
        <v>0</v>
      </c>
      <c r="H61" s="11">
        <f>H62</f>
        <v>65519</v>
      </c>
      <c r="I61" s="11">
        <f>I62</f>
        <v>65519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222</v>
      </c>
      <c r="B62" s="10" t="s">
        <v>183</v>
      </c>
      <c r="C62" s="10" t="s">
        <v>184</v>
      </c>
      <c r="D62" s="11">
        <f>D63</f>
        <v>160000</v>
      </c>
      <c r="E62" s="11">
        <f>E63</f>
        <v>126000</v>
      </c>
      <c r="F62" s="11">
        <f>G62+H62</f>
        <v>65519</v>
      </c>
      <c r="G62" s="11">
        <f>G63</f>
        <v>0</v>
      </c>
      <c r="H62" s="11">
        <f>H63</f>
        <v>65519</v>
      </c>
      <c r="I62" s="11">
        <f>I63</f>
        <v>65519</v>
      </c>
      <c r="J62" s="11">
        <f>J63</f>
        <v>0</v>
      </c>
      <c r="K62" s="11">
        <f>F62-I62-J62</f>
        <v>0</v>
      </c>
    </row>
    <row r="63" spans="1:11" s="6" customFormat="1" ht="82.8" x14ac:dyDescent="0.3">
      <c r="A63" s="10" t="s">
        <v>223</v>
      </c>
      <c r="B63" s="10" t="s">
        <v>186</v>
      </c>
      <c r="C63" s="10" t="s">
        <v>187</v>
      </c>
      <c r="D63" s="11">
        <f>+D64+D65</f>
        <v>160000</v>
      </c>
      <c r="E63" s="11">
        <f>+E64+E65</f>
        <v>126000</v>
      </c>
      <c r="F63" s="11">
        <f>G63+H63</f>
        <v>65519</v>
      </c>
      <c r="G63" s="11">
        <f>+G64+G65</f>
        <v>0</v>
      </c>
      <c r="H63" s="11">
        <f>+H64+H65</f>
        <v>65519</v>
      </c>
      <c r="I63" s="11">
        <f>+I64+I65</f>
        <v>65519</v>
      </c>
      <c r="J63" s="11">
        <f>+J64+J65</f>
        <v>0</v>
      </c>
      <c r="K63" s="11">
        <f>F63-I63-J63</f>
        <v>0</v>
      </c>
    </row>
    <row r="64" spans="1:11" s="6" customFormat="1" ht="21.6" x14ac:dyDescent="0.3">
      <c r="A64" s="10" t="s">
        <v>224</v>
      </c>
      <c r="B64" s="10" t="s">
        <v>192</v>
      </c>
      <c r="C64" s="10" t="s">
        <v>193</v>
      </c>
      <c r="D64" s="11">
        <v>10000</v>
      </c>
      <c r="E64" s="11">
        <v>1000</v>
      </c>
      <c r="F64" s="11">
        <f>G64+H64</f>
        <v>240</v>
      </c>
      <c r="G64" s="11">
        <v>0</v>
      </c>
      <c r="H64" s="11">
        <v>240</v>
      </c>
      <c r="I64" s="11">
        <v>240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225</v>
      </c>
      <c r="B65" s="10" t="s">
        <v>195</v>
      </c>
      <c r="C65" s="10" t="s">
        <v>196</v>
      </c>
      <c r="D65" s="11">
        <v>150000</v>
      </c>
      <c r="E65" s="11">
        <v>125000</v>
      </c>
      <c r="F65" s="11">
        <f>G65+H65</f>
        <v>65279</v>
      </c>
      <c r="G65" s="11">
        <v>0</v>
      </c>
      <c r="H65" s="11">
        <v>65279</v>
      </c>
      <c r="I65" s="11">
        <v>65279</v>
      </c>
      <c r="J65" s="11">
        <v>0</v>
      </c>
      <c r="K65" s="11">
        <f>F65-I65-J65</f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3">
      <c r="A67" s="13" t="s">
        <v>200</v>
      </c>
      <c r="B67" s="13"/>
      <c r="C67" s="13"/>
      <c r="D67" s="13"/>
      <c r="E67" s="13" t="s">
        <v>202</v>
      </c>
      <c r="F67" s="13"/>
      <c r="G67" s="13"/>
      <c r="H67" s="13"/>
      <c r="I67" s="13" t="s">
        <v>203</v>
      </c>
      <c r="J67" s="13"/>
      <c r="K67" s="13"/>
      <c r="L67" s="13"/>
    </row>
    <row r="68" spans="1:12" x14ac:dyDescent="0.3">
      <c r="A68" s="3" t="s">
        <v>201</v>
      </c>
      <c r="B68" s="3"/>
      <c r="C68" s="3"/>
      <c r="D68" s="3"/>
      <c r="E68" s="3"/>
      <c r="F68" s="3"/>
      <c r="G68" s="3"/>
      <c r="H68" s="3"/>
      <c r="I68" s="3" t="s">
        <v>204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3">
    <mergeCell ref="A67:D67"/>
    <mergeCell ref="A68:D68"/>
    <mergeCell ref="E67:H67"/>
    <mergeCell ref="E68:H68"/>
    <mergeCell ref="I67:L67"/>
    <mergeCell ref="I68:L6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E9EEA-6535-4FC8-9BF8-C54D8EA5AABC}">
  <dimension ref="A1:T4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226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227</v>
      </c>
      <c r="C12" s="10" t="s">
        <v>22</v>
      </c>
      <c r="D12" s="11">
        <f>+D13+D16</f>
        <v>1284781</v>
      </c>
      <c r="E12" s="11">
        <f>+E13+E16</f>
        <v>1284781</v>
      </c>
      <c r="F12" s="11">
        <f>G12+H12</f>
        <v>500000</v>
      </c>
      <c r="G12" s="11">
        <f>+G13+G16</f>
        <v>0</v>
      </c>
      <c r="H12" s="11">
        <f>+H13+H16</f>
        <v>500000</v>
      </c>
      <c r="I12" s="11">
        <f>+I13+I16</f>
        <v>500000</v>
      </c>
      <c r="J12" s="11">
        <f>+J13+J16</f>
        <v>0</v>
      </c>
      <c r="K12" s="11">
        <f>F12-I12-J12</f>
        <v>0</v>
      </c>
    </row>
    <row r="13" spans="1:11" s="6" customFormat="1" x14ac:dyDescent="0.3">
      <c r="A13" s="10" t="s">
        <v>71</v>
      </c>
      <c r="B13" s="10" t="s">
        <v>171</v>
      </c>
      <c r="C13" s="10" t="s">
        <v>172</v>
      </c>
      <c r="D13" s="11">
        <f>D14</f>
        <v>0</v>
      </c>
      <c r="E13" s="11">
        <f>E14</f>
        <v>0</v>
      </c>
      <c r="F13" s="11">
        <f>G13+H13</f>
        <v>500000</v>
      </c>
      <c r="G13" s="11">
        <f>G14</f>
        <v>0</v>
      </c>
      <c r="H13" s="11">
        <f>H14</f>
        <v>500000</v>
      </c>
      <c r="I13" s="11">
        <f>I14</f>
        <v>500000</v>
      </c>
      <c r="J13" s="11">
        <f>J14</f>
        <v>0</v>
      </c>
      <c r="K13" s="11">
        <f>F13-I13-J13</f>
        <v>0</v>
      </c>
    </row>
    <row r="14" spans="1:11" s="6" customFormat="1" ht="31.8" x14ac:dyDescent="0.3">
      <c r="A14" s="10" t="s">
        <v>74</v>
      </c>
      <c r="B14" s="10" t="s">
        <v>174</v>
      </c>
      <c r="C14" s="10" t="s">
        <v>175</v>
      </c>
      <c r="D14" s="11">
        <f>+D15</f>
        <v>0</v>
      </c>
      <c r="E14" s="11">
        <f>+E15</f>
        <v>0</v>
      </c>
      <c r="F14" s="11">
        <f>G14+H14</f>
        <v>500000</v>
      </c>
      <c r="G14" s="11">
        <f>+G15</f>
        <v>0</v>
      </c>
      <c r="H14" s="11">
        <f>+H15</f>
        <v>500000</v>
      </c>
      <c r="I14" s="11">
        <f>+I15</f>
        <v>500000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80</v>
      </c>
      <c r="B15" s="10" t="s">
        <v>177</v>
      </c>
      <c r="C15" s="10" t="s">
        <v>178</v>
      </c>
      <c r="D15" s="11">
        <v>0</v>
      </c>
      <c r="E15" s="11">
        <v>0</v>
      </c>
      <c r="F15" s="11">
        <f>G15+H15</f>
        <v>500000</v>
      </c>
      <c r="G15" s="11">
        <v>0</v>
      </c>
      <c r="H15" s="11">
        <v>500000</v>
      </c>
      <c r="I15" s="11">
        <v>500000</v>
      </c>
      <c r="J15" s="11">
        <v>0</v>
      </c>
      <c r="K15" s="11">
        <f>F15-I15-J15</f>
        <v>0</v>
      </c>
    </row>
    <row r="16" spans="1:11" s="6" customFormat="1" x14ac:dyDescent="0.3">
      <c r="A16" s="10" t="s">
        <v>211</v>
      </c>
      <c r="B16" s="10" t="s">
        <v>180</v>
      </c>
      <c r="C16" s="10" t="s">
        <v>181</v>
      </c>
      <c r="D16" s="11">
        <f>D17</f>
        <v>1284781</v>
      </c>
      <c r="E16" s="11">
        <f>E17</f>
        <v>1284781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1.6" x14ac:dyDescent="0.3">
      <c r="A17" s="10" t="s">
        <v>95</v>
      </c>
      <c r="B17" s="10" t="s">
        <v>183</v>
      </c>
      <c r="C17" s="10" t="s">
        <v>184</v>
      </c>
      <c r="D17" s="11">
        <f>D18</f>
        <v>1284781</v>
      </c>
      <c r="E17" s="11">
        <f>E18</f>
        <v>1284781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82.8" x14ac:dyDescent="0.3">
      <c r="A18" s="10" t="s">
        <v>98</v>
      </c>
      <c r="B18" s="10" t="s">
        <v>186</v>
      </c>
      <c r="C18" s="10" t="s">
        <v>187</v>
      </c>
      <c r="D18" s="11">
        <f>+D19+D20</f>
        <v>1284781</v>
      </c>
      <c r="E18" s="11">
        <f>+E19+E20</f>
        <v>1284781</v>
      </c>
      <c r="F18" s="11">
        <f>G18+H18</f>
        <v>0</v>
      </c>
      <c r="G18" s="11">
        <f>+G19+G20</f>
        <v>0</v>
      </c>
      <c r="H18" s="11">
        <f>+H19+H20</f>
        <v>0</v>
      </c>
      <c r="I18" s="11">
        <f>+I19+I20</f>
        <v>0</v>
      </c>
      <c r="J18" s="11">
        <f>+J19+J20</f>
        <v>0</v>
      </c>
      <c r="K18" s="11">
        <f>F18-I18-J18</f>
        <v>0</v>
      </c>
    </row>
    <row r="19" spans="1:12" s="6" customFormat="1" ht="21.6" x14ac:dyDescent="0.3">
      <c r="A19" s="10" t="s">
        <v>125</v>
      </c>
      <c r="B19" s="10" t="s">
        <v>189</v>
      </c>
      <c r="C19" s="10" t="s">
        <v>190</v>
      </c>
      <c r="D19" s="11">
        <v>446000</v>
      </c>
      <c r="E19" s="11">
        <v>446000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3">
      <c r="A20" s="10" t="s">
        <v>218</v>
      </c>
      <c r="B20" s="10" t="s">
        <v>198</v>
      </c>
      <c r="C20" s="10" t="s">
        <v>199</v>
      </c>
      <c r="D20" s="11">
        <v>838781</v>
      </c>
      <c r="E20" s="11">
        <v>838781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x14ac:dyDescent="0.3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3">
      <c r="A22" s="13" t="s">
        <v>200</v>
      </c>
      <c r="B22" s="13"/>
      <c r="C22" s="13"/>
      <c r="D22" s="13"/>
      <c r="E22" s="13" t="s">
        <v>202</v>
      </c>
      <c r="F22" s="13"/>
      <c r="G22" s="13"/>
      <c r="H22" s="13"/>
      <c r="I22" s="13" t="s">
        <v>203</v>
      </c>
      <c r="J22" s="13"/>
      <c r="K22" s="13"/>
      <c r="L22" s="13"/>
    </row>
    <row r="23" spans="1:12" x14ac:dyDescent="0.3">
      <c r="A23" s="3" t="s">
        <v>201</v>
      </c>
      <c r="B23" s="3"/>
      <c r="C23" s="3"/>
      <c r="D23" s="3"/>
      <c r="E23" s="3"/>
      <c r="F23" s="3"/>
      <c r="G23" s="3"/>
      <c r="H23" s="3"/>
      <c r="I23" s="3" t="s">
        <v>204</v>
      </c>
      <c r="J23" s="3"/>
      <c r="K23" s="3"/>
      <c r="L23" s="3"/>
    </row>
    <row r="43" spans="1:20" x14ac:dyDescent="0.3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3">
    <mergeCell ref="A22:D22"/>
    <mergeCell ref="A23:D23"/>
    <mergeCell ref="E22:H22"/>
    <mergeCell ref="E23:H23"/>
    <mergeCell ref="I22:L22"/>
    <mergeCell ref="I23:L2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2020-11-10T11:10:15Z</dcterms:created>
  <dcterms:modified xsi:type="dcterms:W3CDTF">2020-11-10T11:10:22Z</dcterms:modified>
</cp:coreProperties>
</file>