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51D1DFD7-B4CE-4B41-A9EB-A49E50BC74B4}" xr6:coauthVersionLast="45" xr6:coauthVersionMax="45" xr10:uidLastSave="{00000000-0000-0000-0000-000000000000}"/>
  <bookViews>
    <workbookView xWindow="1116" yWindow="1116" windowWidth="17280" windowHeight="8964" activeTab="2" xr2:uid="{972D1D31-ADEA-4AD4-900C-96AE3A58451D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E15" i="3"/>
  <c r="E14" i="3" s="1"/>
  <c r="E13" i="3" s="1"/>
  <c r="G15" i="3"/>
  <c r="G14" i="3" s="1"/>
  <c r="H15" i="3"/>
  <c r="H14" i="3" s="1"/>
  <c r="H13" i="3" s="1"/>
  <c r="H12" i="3" s="1"/>
  <c r="I15" i="3"/>
  <c r="I14" i="3" s="1"/>
  <c r="I13" i="3" s="1"/>
  <c r="J15" i="3"/>
  <c r="J14" i="3" s="1"/>
  <c r="J13" i="3" s="1"/>
  <c r="F16" i="3"/>
  <c r="K16" i="3" s="1"/>
  <c r="D17" i="3"/>
  <c r="E17" i="3"/>
  <c r="G17" i="3"/>
  <c r="F17" i="3" s="1"/>
  <c r="K17" i="3" s="1"/>
  <c r="H17" i="3"/>
  <c r="I17" i="3"/>
  <c r="J17" i="3"/>
  <c r="F18" i="3"/>
  <c r="K18" i="3"/>
  <c r="D20" i="3"/>
  <c r="D19" i="3" s="1"/>
  <c r="E20" i="3"/>
  <c r="E19" i="3" s="1"/>
  <c r="G20" i="3"/>
  <c r="G19" i="3" s="1"/>
  <c r="H20" i="3"/>
  <c r="H19" i="3" s="1"/>
  <c r="I20" i="3"/>
  <c r="I19" i="3" s="1"/>
  <c r="J20" i="3"/>
  <c r="J19" i="3" s="1"/>
  <c r="F21" i="3"/>
  <c r="K21" i="3" s="1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D45" i="2"/>
  <c r="D44" i="2" s="1"/>
  <c r="E45" i="2"/>
  <c r="E44" i="2" s="1"/>
  <c r="G45" i="2"/>
  <c r="F45" i="2" s="1"/>
  <c r="K45" i="2" s="1"/>
  <c r="H45" i="2"/>
  <c r="H44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3" i="2"/>
  <c r="E53" i="2"/>
  <c r="G53" i="2"/>
  <c r="F53" i="2" s="1"/>
  <c r="K53" i="2" s="1"/>
  <c r="H53" i="2"/>
  <c r="I53" i="2"/>
  <c r="J53" i="2"/>
  <c r="F54" i="2"/>
  <c r="K54" i="2"/>
  <c r="D56" i="2"/>
  <c r="D55" i="2" s="1"/>
  <c r="E56" i="2"/>
  <c r="E55" i="2" s="1"/>
  <c r="G56" i="2"/>
  <c r="G55" i="2" s="1"/>
  <c r="F55" i="2" s="1"/>
  <c r="K55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/>
  <c r="F65" i="2"/>
  <c r="K65" i="2"/>
  <c r="D18" i="1"/>
  <c r="D17" i="1" s="1"/>
  <c r="D16" i="1" s="1"/>
  <c r="E18" i="1"/>
  <c r="E17" i="1" s="1"/>
  <c r="E16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4" i="1"/>
  <c r="E54" i="1"/>
  <c r="G54" i="1"/>
  <c r="F54" i="1" s="1"/>
  <c r="K54" i="1" s="1"/>
  <c r="H54" i="1"/>
  <c r="I54" i="1"/>
  <c r="J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D63" i="1"/>
  <c r="D62" i="1" s="1"/>
  <c r="D61" i="1" s="1"/>
  <c r="E63" i="1"/>
  <c r="E62" i="1" s="1"/>
  <c r="E61" i="1" s="1"/>
  <c r="G63" i="1"/>
  <c r="F63" i="1" s="1"/>
  <c r="K63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/>
  <c r="F65" i="1"/>
  <c r="K65" i="1"/>
  <c r="F66" i="1"/>
  <c r="K66" i="1"/>
  <c r="F67" i="1"/>
  <c r="K67" i="1"/>
  <c r="D68" i="1"/>
  <c r="E68" i="1"/>
  <c r="G68" i="1"/>
  <c r="F68" i="1" s="1"/>
  <c r="K68" i="1" s="1"/>
  <c r="H68" i="1"/>
  <c r="I68" i="1"/>
  <c r="J68" i="1"/>
  <c r="F69" i="1"/>
  <c r="K69" i="1"/>
  <c r="D71" i="1"/>
  <c r="D70" i="1" s="1"/>
  <c r="E71" i="1"/>
  <c r="E70" i="1" s="1"/>
  <c r="G71" i="1"/>
  <c r="F71" i="1" s="1"/>
  <c r="K71" i="1" s="1"/>
  <c r="H71" i="1"/>
  <c r="H70" i="1" s="1"/>
  <c r="I71" i="1"/>
  <c r="I70" i="1" s="1"/>
  <c r="J71" i="1"/>
  <c r="J70" i="1" s="1"/>
  <c r="F72" i="1"/>
  <c r="K72" i="1"/>
  <c r="D74" i="1"/>
  <c r="D73" i="1" s="1"/>
  <c r="E74" i="1"/>
  <c r="E73" i="1" s="1"/>
  <c r="G74" i="1"/>
  <c r="G73" i="1" s="1"/>
  <c r="F73" i="1" s="1"/>
  <c r="H74" i="1"/>
  <c r="H73" i="1" s="1"/>
  <c r="I74" i="1"/>
  <c r="I73" i="1" s="1"/>
  <c r="J74" i="1"/>
  <c r="J73" i="1" s="1"/>
  <c r="F75" i="1"/>
  <c r="K75" i="1"/>
  <c r="G13" i="3" l="1"/>
  <c r="F14" i="3"/>
  <c r="K14" i="3" s="1"/>
  <c r="F19" i="3"/>
  <c r="K19" i="3" s="1"/>
  <c r="J12" i="3"/>
  <c r="E12" i="3"/>
  <c r="I12" i="3"/>
  <c r="D12" i="3"/>
  <c r="F20" i="3"/>
  <c r="K20" i="3" s="1"/>
  <c r="F15" i="3"/>
  <c r="K15" i="3" s="1"/>
  <c r="G22" i="3"/>
  <c r="F22" i="3" s="1"/>
  <c r="K22" i="3" s="1"/>
  <c r="J52" i="2"/>
  <c r="J47" i="2" s="1"/>
  <c r="E52" i="2"/>
  <c r="E47" i="2"/>
  <c r="H33" i="2"/>
  <c r="H14" i="2" s="1"/>
  <c r="H13" i="2" s="1"/>
  <c r="H12" i="2" s="1"/>
  <c r="I33" i="2"/>
  <c r="D33" i="2"/>
  <c r="I52" i="2"/>
  <c r="I47" i="2" s="1"/>
  <c r="D52" i="2"/>
  <c r="D47" i="2" s="1"/>
  <c r="J14" i="2"/>
  <c r="E14" i="2"/>
  <c r="E13" i="2" s="1"/>
  <c r="E12" i="2" s="1"/>
  <c r="H52" i="2"/>
  <c r="H47" i="2"/>
  <c r="J33" i="2"/>
  <c r="E33" i="2"/>
  <c r="I14" i="2"/>
  <c r="D14" i="2"/>
  <c r="G61" i="2"/>
  <c r="G49" i="2"/>
  <c r="G16" i="2"/>
  <c r="F56" i="2"/>
  <c r="K56" i="2" s="1"/>
  <c r="F34" i="2"/>
  <c r="K34" i="2" s="1"/>
  <c r="G52" i="2"/>
  <c r="G44" i="2"/>
  <c r="F44" i="2" s="1"/>
  <c r="K44" i="2" s="1"/>
  <c r="G38" i="2"/>
  <c r="F38" i="2" s="1"/>
  <c r="K38" i="2" s="1"/>
  <c r="G23" i="2"/>
  <c r="E34" i="1"/>
  <c r="G49" i="1"/>
  <c r="F50" i="1"/>
  <c r="K50" i="1" s="1"/>
  <c r="I34" i="1"/>
  <c r="D34" i="1"/>
  <c r="F17" i="1"/>
  <c r="K17" i="1" s="1"/>
  <c r="G16" i="1"/>
  <c r="H53" i="1"/>
  <c r="H48" i="1" s="1"/>
  <c r="J34" i="1"/>
  <c r="J53" i="1"/>
  <c r="J48" i="1" s="1"/>
  <c r="E53" i="1"/>
  <c r="E48" i="1"/>
  <c r="H34" i="1"/>
  <c r="H15" i="1" s="1"/>
  <c r="J15" i="1"/>
  <c r="E15" i="1"/>
  <c r="E14" i="1" s="1"/>
  <c r="K73" i="1"/>
  <c r="I53" i="1"/>
  <c r="I48" i="1" s="1"/>
  <c r="D53" i="1"/>
  <c r="D48" i="1" s="1"/>
  <c r="I15" i="1"/>
  <c r="D15" i="1"/>
  <c r="G62" i="1"/>
  <c r="G56" i="1"/>
  <c r="F56" i="1" s="1"/>
  <c r="K56" i="1" s="1"/>
  <c r="G34" i="1"/>
  <c r="F34" i="1" s="1"/>
  <c r="K34" i="1" s="1"/>
  <c r="F74" i="1"/>
  <c r="K74" i="1" s="1"/>
  <c r="F51" i="1"/>
  <c r="K51" i="1" s="1"/>
  <c r="F18" i="1"/>
  <c r="K18" i="1" s="1"/>
  <c r="G70" i="1"/>
  <c r="F70" i="1" s="1"/>
  <c r="K70" i="1" s="1"/>
  <c r="G53" i="1"/>
  <c r="F53" i="1" s="1"/>
  <c r="G45" i="1"/>
  <c r="F45" i="1" s="1"/>
  <c r="K45" i="1" s="1"/>
  <c r="G39" i="1"/>
  <c r="F39" i="1" s="1"/>
  <c r="K39" i="1" s="1"/>
  <c r="G24" i="1"/>
  <c r="F13" i="3" l="1"/>
  <c r="K13" i="3" s="1"/>
  <c r="G12" i="3"/>
  <c r="F12" i="3" s="1"/>
  <c r="K12" i="3" s="1"/>
  <c r="I13" i="2"/>
  <c r="I12" i="2" s="1"/>
  <c r="F52" i="2"/>
  <c r="K52" i="2" s="1"/>
  <c r="F49" i="2"/>
  <c r="K49" i="2" s="1"/>
  <c r="G48" i="2"/>
  <c r="G33" i="2"/>
  <c r="F33" i="2" s="1"/>
  <c r="K33" i="2" s="1"/>
  <c r="D13" i="2"/>
  <c r="D12" i="2" s="1"/>
  <c r="F16" i="2"/>
  <c r="K16" i="2" s="1"/>
  <c r="G15" i="2"/>
  <c r="J13" i="2"/>
  <c r="J12" i="2" s="1"/>
  <c r="F23" i="2"/>
  <c r="K23" i="2" s="1"/>
  <c r="G22" i="2"/>
  <c r="F22" i="2" s="1"/>
  <c r="K22" i="2" s="1"/>
  <c r="G60" i="2"/>
  <c r="F60" i="2" s="1"/>
  <c r="K60" i="2" s="1"/>
  <c r="F61" i="2"/>
  <c r="K61" i="2" s="1"/>
  <c r="H14" i="1"/>
  <c r="G48" i="1"/>
  <c r="F48" i="1" s="1"/>
  <c r="K48" i="1" s="1"/>
  <c r="F49" i="1"/>
  <c r="K49" i="1" s="1"/>
  <c r="G61" i="1"/>
  <c r="F61" i="1" s="1"/>
  <c r="K61" i="1" s="1"/>
  <c r="F62" i="1"/>
  <c r="K62" i="1" s="1"/>
  <c r="E12" i="1"/>
  <c r="E13" i="1"/>
  <c r="F24" i="1"/>
  <c r="K24" i="1" s="1"/>
  <c r="G23" i="1"/>
  <c r="F23" i="1" s="1"/>
  <c r="K23" i="1" s="1"/>
  <c r="I14" i="1"/>
  <c r="K53" i="1"/>
  <c r="D14" i="1"/>
  <c r="J14" i="1"/>
  <c r="F16" i="1"/>
  <c r="K16" i="1" s="1"/>
  <c r="G15" i="1"/>
  <c r="G14" i="2" l="1"/>
  <c r="F15" i="2"/>
  <c r="K15" i="2" s="1"/>
  <c r="F48" i="2"/>
  <c r="K48" i="2" s="1"/>
  <c r="G47" i="2"/>
  <c r="F47" i="2" s="1"/>
  <c r="K47" i="2" s="1"/>
  <c r="D12" i="1"/>
  <c r="D13" i="1"/>
  <c r="I12" i="1"/>
  <c r="I13" i="1"/>
  <c r="F15" i="1"/>
  <c r="K15" i="1" s="1"/>
  <c r="G14" i="1"/>
  <c r="J12" i="1"/>
  <c r="J13" i="1"/>
  <c r="H12" i="1"/>
  <c r="H13" i="1"/>
  <c r="F14" i="2" l="1"/>
  <c r="K14" i="2" s="1"/>
  <c r="G13" i="2"/>
  <c r="F14" i="1"/>
  <c r="K14" i="1" s="1"/>
  <c r="G12" i="1"/>
  <c r="F12" i="1" s="1"/>
  <c r="K12" i="1" s="1"/>
  <c r="G13" i="1"/>
  <c r="F13" i="1" s="1"/>
  <c r="K13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<sst xmlns="http://schemas.openxmlformats.org/spreadsheetml/2006/main" count="468" uniqueCount="248">
  <si>
    <t>CENTRALIZAT</t>
  </si>
  <si>
    <t>CUI: 4446619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</si>
  <si>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</si>
  <si>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</si>
  <si>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</si>
  <si>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</si>
  <si>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</si>
  <si>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</si>
  <si>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</si>
  <si>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</si>
  <si>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</si>
  <si>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</si>
  <si>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</si>
  <si>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</si>
  <si>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</si>
  <si>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</si>
  <si>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</si>
  <si>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</si>
  <si>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</si>
  <si>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</si>
  <si>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</si>
  <si>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</si>
  <si>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</si>
  <si>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</si>
  <si>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</si>
  <si>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</si>
  <si>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</si>
  <si>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</si>
  <si>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</si>
  <si>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</si>
  <si>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</si>
  <si>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</si>
  <si>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</si>
  <si>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</si>
  <si>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</si>
  <si>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</si>
  <si>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</si>
  <si>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</si>
  <si>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</si>
  <si>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</si>
  <si>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</si>
  <si>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</si>
  <si>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</si>
  <si>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</si>
  <si>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</si>
  <si>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</si>
  <si>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</si>
  <si>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</si>
  <si>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</si>
  <si>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</si>
  <si>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</si>
  <si>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</si>
  <si>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</si>
  <si>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</si>
  <si>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</si>
  <si>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</si>
  <si>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</si>
  <si>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</si>
  <si>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</si>
  <si>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</si>
  <si>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</si>
  <si>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</si>
  <si>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</si>
  <si>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</si>
  <si>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</si>
  <si>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</si>
  <si>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</si>
  <si>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</si>
  <si>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</si>
  <si>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</si>
  <si>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</si>
  <si>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</si>
  <si>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</si>
  <si>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</si>
  <si>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</si>
  <si>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</si>
  <si>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</si>
  <si>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</si>
  <si>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</si>
  <si>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</si>
  <si>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</si>
  <si>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</si>
  <si>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</si>
  <si>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</si>
  <si>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</si>
  <si>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</si>
  <si>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</si>
  <si>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</si>
  <si>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</si>
  <si>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</si>
  <si>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</si>
  <si>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</si>
  <si>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</si>
  <si>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</si>
  <si>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</si>
  <si>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</si>
  <si>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</si>
  <si>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</si>
  <si>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</si>
  <si>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</si>
  <si>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</si>
  <si>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</si>
  <si>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</si>
  <si>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</si>
  <si>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</si>
  <si>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</si>
  <si>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</si>
  <si>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</si>
  <si>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</si>
  <si>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</si>
  <si>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</si>
  <si>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</si>
  <si>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</si>
  <si>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</si>
  <si>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</si>
  <si>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</si>
  <si>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</si>
  <si>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</si>
  <si>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</si>
  <si>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</si>
  <si>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</si>
  <si>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</si>
  <si>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</si>
  <si>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</si>
  <si>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</si>
  <si>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</si>
  <si>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</si>
  <si>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</si>
  <si>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</si>
  <si>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</si>
  <si>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</si>
  <si>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</si>
  <si>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</si>
  <si>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</si>
  <si>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</si>
  <si>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</si>
  <si>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</si>
  <si>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</si>
  <si>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</si>
  <si>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</si>
  <si>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</si>
  <si>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</si>
  <si>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</si>
  <si>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</si>
  <si>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</si>
  <si>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</si>
  <si>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</si>
  <si>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</si>
  <si>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</si>
  <si>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80</t>
  </si>
  <si>
    <t>Alte venituri din taxe administrative, eliberari permise</t>
  </si>
  <si>
    <t>34.02.50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</si>
  <si>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</si>
  <si>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</si>
  <si>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</si>
  <si>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</si>
  <si>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</si>
  <si>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</si>
  <si>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</si>
  <si>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</si>
  <si>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</si>
  <si>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103</t>
  </si>
  <si>
    <t>Transferuri voluntare,  altele decat subventiile (cod 37.02.01+37.02.50)</t>
  </si>
  <si>
    <t>37.02</t>
  </si>
  <si>
    <t>104</t>
  </si>
  <si>
    <t>Donatii si sponsorizari</t>
  </si>
  <si>
    <t>37.02.01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</si>
  <si>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</si>
  <si>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</si>
  <si>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</si>
  <si>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</si>
  <si>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</si>
  <si>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</si>
  <si>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</si>
  <si>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</si>
  <si>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</si>
  <si>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</si>
  <si>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primite din Fondul de Interventie</t>
  </si>
  <si>
    <t>42.02.28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</si>
  <si>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</si>
  <si>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</si>
  <si>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</si>
  <si>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</si>
  <si>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</si>
  <si>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</si>
  <si>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</si>
  <si>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</si>
  <si>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</si>
  <si>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</si>
  <si>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</si>
  <si>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</si>
  <si>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210</t>
  </si>
  <si>
    <t>Sume alocate din bugetul AFIR, pentru sustinerea proiectelor din PNDR 2014-2020</t>
  </si>
  <si>
    <t>43.02.31</t>
  </si>
  <si>
    <t>215</t>
  </si>
  <si>
    <t>Sume FEN postaderare in contul platilor efectuate si prefinantari (cod 45.02.01 la 45.02.05 +45.02.07+45.02.08+45.02.15+45.02.16)</t>
  </si>
  <si>
    <t>45.02</t>
  </si>
  <si>
    <t>231</t>
  </si>
  <si>
    <t>Fondul European Agricol de Dezvoltare Rurala (cod 45.02.04.01+45.02.04.02+45.02.04.03+45.02.04.04)</t>
  </si>
  <si>
    <t>45.02.04</t>
  </si>
  <si>
    <t>232</t>
  </si>
  <si>
    <t>Sume primite în contul plăţilor efectuate în anul curent</t>
  </si>
  <si>
    <t>45.02.04.01</t>
  </si>
  <si>
    <t>290</t>
  </si>
  <si>
    <t>Sume primite de la UE/alti donatori in contul platilor efectuate si prefinantari aferente cadrului financiar 2014-2020</t>
  </si>
  <si>
    <t>48.02</t>
  </si>
  <si>
    <t>303</t>
  </si>
  <si>
    <t xml:space="preserve">Fondul European Agricol de Dezvoltare Rurala  (FEADR)  (cod 48.02.04.01+48.02.04.02+48.02.04.03) </t>
  </si>
  <si>
    <t>48.02.04</t>
  </si>
  <si>
    <t>304</t>
  </si>
  <si>
    <t xml:space="preserve">  Sume primite în contul plăţilor efectuate în anul curent</t>
  </si>
  <si>
    <t>48.02.04.01</t>
  </si>
  <si>
    <t>ORDONATOR DE CREDITE,</t>
  </si>
  <si>
    <t>VIERU CONSTANTIN</t>
  </si>
  <si>
    <t>.</t>
  </si>
  <si>
    <t>CONTABIL SEF,</t>
  </si>
  <si>
    <t>GHERASIM ZENOVICA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</si>
  <si>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</si>
  <si>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</si>
  <si>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</si>
  <si>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</si>
  <si>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</si>
  <si>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</si>
  <si>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</si>
  <si>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</si>
  <si>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</si>
  <si>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</si>
  <si>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</si>
  <si>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65</t>
  </si>
  <si>
    <t>76</t>
  </si>
  <si>
    <t>79</t>
  </si>
  <si>
    <t>96</t>
  </si>
  <si>
    <t>97</t>
  </si>
  <si>
    <t>111</t>
  </si>
  <si>
    <t>112</t>
  </si>
  <si>
    <t>113</t>
  </si>
  <si>
    <t>115</t>
  </si>
  <si>
    <t>118</t>
  </si>
  <si>
    <t>122</t>
  </si>
  <si>
    <t>Cont de executie - Venituri - Bugetul local - sectiunea dezvoltare</t>
  </si>
  <si>
    <t>VENITURILE SECŢIUNII DE DEZVOLTARE - TOTAL</t>
  </si>
  <si>
    <t>86</t>
  </si>
  <si>
    <t>89</t>
  </si>
  <si>
    <t>105</t>
  </si>
  <si>
    <t>106</t>
  </si>
  <si>
    <t>162</t>
  </si>
  <si>
    <t>175</t>
  </si>
  <si>
    <t>176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</si>
</sst>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8F35A-9B94-4346-A44B-3393F35E3DB5}">
  <dimension ref="A1:T15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D14+D61+D70+D73</f>
        <v>4760720</v>
      </c>
      <c r="E12" s="11">
        <f>E14+E61+E70+E73</f>
        <v>10093534</v>
      </c>
      <c r="F12" s="11">
        <f>G12+H12</f>
        <v>5648087</v>
      </c>
      <c r="G12" s="11">
        <f>G14+G61+G70+G73</f>
        <v>1160845</v>
      </c>
      <c r="H12" s="11">
        <f>H14+H61+H70+H73</f>
        <v>4487242</v>
      </c>
      <c r="I12" s="11">
        <f>I14+I61+I70+I73</f>
        <v>4378501</v>
      </c>
      <c r="J12" s="11">
        <f>J14+J61+J70+J73</f>
        <v>1016</v>
      </c>
      <c r="K12" s="11">
        <f>F12-I12-J12</f>
        <v>1268570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D14-D35-D59</f>
        <v>1280100</v>
      </c>
      <c r="E13" s="11">
        <f>E14-E35-E59</f>
        <v>1330100</v>
      </c>
      <c r="F13" s="11">
        <f>G13+H13</f>
        <v>2304161</v>
      </c>
      <c r="G13" s="11">
        <f>G14-G35-G59</f>
        <v>1160845</v>
      </c>
      <c r="H13" s="11">
        <f>H14-H35-H59</f>
        <v>1143316</v>
      </c>
      <c r="I13" s="11">
        <f>I14-I35-I59</f>
        <v>1034575</v>
      </c>
      <c r="J13" s="11">
        <f>J14-J35-J59</f>
        <v>1016</v>
      </c>
      <c r="K13" s="11">
        <f>F13-I13-J13</f>
        <v>1268570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D15+D48</f>
        <v>4633760</v>
      </c>
      <c r="E14" s="11">
        <f>E15+E48</f>
        <v>4690646</v>
      </c>
      <c r="F14" s="11">
        <f>G14+H14</f>
        <v>5654893</v>
      </c>
      <c r="G14" s="11">
        <f>G15+G48</f>
        <v>1160845</v>
      </c>
      <c r="H14" s="11">
        <f>H15+H48</f>
        <v>4494048</v>
      </c>
      <c r="I14" s="11">
        <f>I15+I48</f>
        <v>4385307</v>
      </c>
      <c r="J14" s="11">
        <f>J15+J48</f>
        <v>1016</v>
      </c>
      <c r="K14" s="11">
        <f>F14-I14-J14</f>
        <v>1268570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D16+D23+D34+D45</f>
        <v>4486700</v>
      </c>
      <c r="E15" s="11">
        <f>E16+E23+E34+E45</f>
        <v>4492700</v>
      </c>
      <c r="F15" s="11">
        <f>G15+H15</f>
        <v>4670688</v>
      </c>
      <c r="G15" s="11">
        <f>G16+G23+G34+G45</f>
        <v>413290</v>
      </c>
      <c r="H15" s="11">
        <f>H16+H23+H34+H45</f>
        <v>4257398</v>
      </c>
      <c r="I15" s="11">
        <f>I16+I23+I34+I45</f>
        <v>4240978</v>
      </c>
      <c r="J15" s="11">
        <f>J16+J23+J34+J45</f>
        <v>1016</v>
      </c>
      <c r="K15" s="11">
        <f>F15-I15-J15</f>
        <v>428694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515000</v>
      </c>
      <c r="E16" s="11">
        <f>+E17</f>
        <v>515000</v>
      </c>
      <c r="F16" s="11">
        <f>G16+H16</f>
        <v>631257</v>
      </c>
      <c r="G16" s="11">
        <f>+G17</f>
        <v>0</v>
      </c>
      <c r="H16" s="11">
        <f>+H17</f>
        <v>631257</v>
      </c>
      <c r="I16" s="11">
        <f>+I17</f>
        <v>631257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515000</v>
      </c>
      <c r="E17" s="11">
        <f>E18+E20</f>
        <v>515000</v>
      </c>
      <c r="F17" s="11">
        <f>G17+H17</f>
        <v>631257</v>
      </c>
      <c r="G17" s="11">
        <f>G18+G20</f>
        <v>0</v>
      </c>
      <c r="H17" s="11">
        <f>H18+H20</f>
        <v>631257</v>
      </c>
      <c r="I17" s="11">
        <f>I18+I20</f>
        <v>631257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2000</v>
      </c>
      <c r="E18" s="11">
        <f>+E19</f>
        <v>2000</v>
      </c>
      <c r="F18" s="11">
        <f>G18+H18</f>
        <v>3172</v>
      </c>
      <c r="G18" s="11">
        <f>+G19</f>
        <v>0</v>
      </c>
      <c r="H18" s="11">
        <f>+H19</f>
        <v>3172</v>
      </c>
      <c r="I18" s="11">
        <f>+I19</f>
        <v>3172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2000</v>
      </c>
      <c r="E19" s="11">
        <v>2000</v>
      </c>
      <c r="F19" s="11">
        <f>G19+H19</f>
        <v>3172</v>
      </c>
      <c r="G19" s="11">
        <v>0</v>
      </c>
      <c r="H19" s="11">
        <v>3172</v>
      </c>
      <c r="I19" s="11">
        <v>3172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D21+D22</f>
        <v>513000</v>
      </c>
      <c r="E20" s="11">
        <f>E21+E22</f>
        <v>513000</v>
      </c>
      <c r="F20" s="11">
        <f>G20+H20</f>
        <v>628085</v>
      </c>
      <c r="G20" s="11">
        <f>G21+G22</f>
        <v>0</v>
      </c>
      <c r="H20" s="11">
        <f>H21+H22</f>
        <v>628085</v>
      </c>
      <c r="I20" s="11">
        <f>I21+I22</f>
        <v>628085</v>
      </c>
      <c r="J20" s="11">
        <f>J21+J22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243000</v>
      </c>
      <c r="E21" s="11">
        <v>243000</v>
      </c>
      <c r="F21" s="11">
        <f>G21+H21</f>
        <v>215116</v>
      </c>
      <c r="G21" s="11">
        <v>0</v>
      </c>
      <c r="H21" s="11">
        <v>215116</v>
      </c>
      <c r="I21" s="11">
        <v>215116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51</v>
      </c>
      <c r="C22" s="10" t="s">
        <v>52</v>
      </c>
      <c r="D22" s="11">
        <v>270000</v>
      </c>
      <c r="E22" s="11">
        <v>270000</v>
      </c>
      <c r="F22" s="11">
        <f>G22+H22</f>
        <v>412969</v>
      </c>
      <c r="G22" s="11">
        <v>0</v>
      </c>
      <c r="H22" s="11">
        <v>412969</v>
      </c>
      <c r="I22" s="11">
        <v>412969</v>
      </c>
      <c r="J22" s="11">
        <v>0</v>
      </c>
      <c r="K22" s="11">
        <f>F22-I22-J22</f>
        <v>0</v>
      </c>
    </row>
    <row r="23" spans="1:11" s="6" customFormat="1" x14ac:dyDescent="0.3">
      <c r="A23" s="10" t="s">
        <v>53</v>
      </c>
      <c r="B23" s="10" t="s">
        <v>54</v>
      </c>
      <c r="C23" s="10" t="s">
        <v>55</v>
      </c>
      <c r="D23" s="11">
        <f>D24</f>
        <v>490100</v>
      </c>
      <c r="E23" s="11">
        <f>E24</f>
        <v>490100</v>
      </c>
      <c r="F23" s="11">
        <f>G23+H23</f>
        <v>553134</v>
      </c>
      <c r="G23" s="11">
        <f>G24</f>
        <v>335112</v>
      </c>
      <c r="H23" s="11">
        <f>H24</f>
        <v>218022</v>
      </c>
      <c r="I23" s="11">
        <f>I24</f>
        <v>174031</v>
      </c>
      <c r="J23" s="11">
        <f>J24</f>
        <v>1016</v>
      </c>
      <c r="K23" s="11">
        <f>F23-I23-J23</f>
        <v>378087</v>
      </c>
    </row>
    <row r="24" spans="1:11" s="6" customFormat="1" ht="21.6" x14ac:dyDescent="0.3">
      <c r="A24" s="10" t="s">
        <v>56</v>
      </c>
      <c r="B24" s="10" t="s">
        <v>57</v>
      </c>
      <c r="C24" s="10" t="s">
        <v>58</v>
      </c>
      <c r="D24" s="11">
        <f>D25+D28+D32+D33</f>
        <v>490100</v>
      </c>
      <c r="E24" s="11">
        <f>E25+E28+E32+E33</f>
        <v>490100</v>
      </c>
      <c r="F24" s="11">
        <f>G24+H24</f>
        <v>553134</v>
      </c>
      <c r="G24" s="11">
        <f>G25+G28+G32+G33</f>
        <v>335112</v>
      </c>
      <c r="H24" s="11">
        <f>H25+H28+H32+H33</f>
        <v>218022</v>
      </c>
      <c r="I24" s="11">
        <f>I25+I28+I32+I33</f>
        <v>174031</v>
      </c>
      <c r="J24" s="11">
        <f>J25+J28+J32+J33</f>
        <v>1016</v>
      </c>
      <c r="K24" s="11">
        <f>F24-I24-J24</f>
        <v>378087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D26+D27</f>
        <v>43600</v>
      </c>
      <c r="E25" s="11">
        <f>E26+E27</f>
        <v>43600</v>
      </c>
      <c r="F25" s="11">
        <f>G25+H25</f>
        <v>60642</v>
      </c>
      <c r="G25" s="11">
        <f>G26+G27</f>
        <v>22579</v>
      </c>
      <c r="H25" s="11">
        <f>H26+H27</f>
        <v>38063</v>
      </c>
      <c r="I25" s="11">
        <f>I26+I27</f>
        <v>37693</v>
      </c>
      <c r="J25" s="11">
        <f>J26+J27</f>
        <v>0</v>
      </c>
      <c r="K25" s="11">
        <f>F25-I25-J25</f>
        <v>22949</v>
      </c>
    </row>
    <row r="26" spans="1:11" s="6" customFormat="1" x14ac:dyDescent="0.3">
      <c r="A26" s="10" t="s">
        <v>62</v>
      </c>
      <c r="B26" s="10" t="s">
        <v>63</v>
      </c>
      <c r="C26" s="10" t="s">
        <v>64</v>
      </c>
      <c r="D26" s="11">
        <v>38000</v>
      </c>
      <c r="E26" s="11">
        <v>38000</v>
      </c>
      <c r="F26" s="11">
        <f>G26+H26</f>
        <v>46222</v>
      </c>
      <c r="G26" s="11">
        <v>21944</v>
      </c>
      <c r="H26" s="11">
        <v>24278</v>
      </c>
      <c r="I26" s="11">
        <v>23779</v>
      </c>
      <c r="J26" s="11">
        <v>0</v>
      </c>
      <c r="K26" s="11">
        <f>F26-I26-J26</f>
        <v>22443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5600</v>
      </c>
      <c r="E27" s="11">
        <v>5600</v>
      </c>
      <c r="F27" s="11">
        <f>G27+H27</f>
        <v>14420</v>
      </c>
      <c r="G27" s="11">
        <v>635</v>
      </c>
      <c r="H27" s="11">
        <v>13785</v>
      </c>
      <c r="I27" s="11">
        <v>13914</v>
      </c>
      <c r="J27" s="11">
        <v>0</v>
      </c>
      <c r="K27" s="11">
        <f>F27-I27-J27</f>
        <v>506</v>
      </c>
    </row>
    <row r="28" spans="1:11" s="6" customFormat="1" ht="21.6" x14ac:dyDescent="0.3">
      <c r="A28" s="10" t="s">
        <v>68</v>
      </c>
      <c r="B28" s="10" t="s">
        <v>69</v>
      </c>
      <c r="C28" s="10" t="s">
        <v>70</v>
      </c>
      <c r="D28" s="11">
        <f>D29+D30+D31</f>
        <v>441700</v>
      </c>
      <c r="E28" s="11">
        <f>E29+E30+E31</f>
        <v>441700</v>
      </c>
      <c r="F28" s="11">
        <f>G28+H28</f>
        <v>468714</v>
      </c>
      <c r="G28" s="11">
        <f>G29+G30+G31</f>
        <v>310602</v>
      </c>
      <c r="H28" s="11">
        <f>H29+H30+H31</f>
        <v>158112</v>
      </c>
      <c r="I28" s="11">
        <f>I29+I30+I31</f>
        <v>130487</v>
      </c>
      <c r="J28" s="11">
        <f>J29+J30+J31</f>
        <v>1016</v>
      </c>
      <c r="K28" s="11">
        <f>F28-I28-J28</f>
        <v>337211</v>
      </c>
    </row>
    <row r="29" spans="1:11" s="6" customFormat="1" x14ac:dyDescent="0.3">
      <c r="A29" s="10" t="s">
        <v>71</v>
      </c>
      <c r="B29" s="10" t="s">
        <v>72</v>
      </c>
      <c r="C29" s="10" t="s">
        <v>73</v>
      </c>
      <c r="D29" s="11">
        <v>116000</v>
      </c>
      <c r="E29" s="11">
        <v>116000</v>
      </c>
      <c r="F29" s="11">
        <f>G29+H29</f>
        <v>124308</v>
      </c>
      <c r="G29" s="11">
        <v>74445</v>
      </c>
      <c r="H29" s="11">
        <v>49863</v>
      </c>
      <c r="I29" s="11">
        <v>42405</v>
      </c>
      <c r="J29" s="11">
        <v>0</v>
      </c>
      <c r="K29" s="11">
        <f>F29-I29-J29</f>
        <v>81903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5300</v>
      </c>
      <c r="E30" s="11">
        <v>5300</v>
      </c>
      <c r="F30" s="11">
        <f>G30+H30</f>
        <v>1400</v>
      </c>
      <c r="G30" s="11">
        <v>1400</v>
      </c>
      <c r="H30" s="11">
        <v>0</v>
      </c>
      <c r="I30" s="11">
        <v>362</v>
      </c>
      <c r="J30" s="11">
        <v>1016</v>
      </c>
      <c r="K30" s="11">
        <f>F30-I30-J30</f>
        <v>22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320400</v>
      </c>
      <c r="E31" s="11">
        <v>320400</v>
      </c>
      <c r="F31" s="11">
        <f>G31+H31</f>
        <v>343006</v>
      </c>
      <c r="G31" s="11">
        <v>234757</v>
      </c>
      <c r="H31" s="11">
        <v>108249</v>
      </c>
      <c r="I31" s="11">
        <v>87720</v>
      </c>
      <c r="J31" s="11">
        <v>0</v>
      </c>
      <c r="K31" s="11">
        <f>F31-I31-J31</f>
        <v>255286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4800</v>
      </c>
      <c r="E32" s="11">
        <v>4800</v>
      </c>
      <c r="F32" s="11">
        <f>G32+H32</f>
        <v>5851</v>
      </c>
      <c r="G32" s="11">
        <v>0</v>
      </c>
      <c r="H32" s="11">
        <v>5851</v>
      </c>
      <c r="I32" s="11">
        <v>5851</v>
      </c>
      <c r="J32" s="11">
        <v>0</v>
      </c>
      <c r="K32" s="11">
        <f>F32-I32-J32</f>
        <v>0</v>
      </c>
    </row>
    <row r="33" spans="1:11" s="6" customFormat="1" x14ac:dyDescent="0.3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17927</v>
      </c>
      <c r="G33" s="11">
        <v>1931</v>
      </c>
      <c r="H33" s="11">
        <v>15996</v>
      </c>
      <c r="I33" s="11">
        <v>0</v>
      </c>
      <c r="J33" s="11">
        <v>0</v>
      </c>
      <c r="K33" s="11">
        <f>F33-I33-J33</f>
        <v>17927</v>
      </c>
    </row>
    <row r="34" spans="1:11" s="6" customFormat="1" ht="21.6" x14ac:dyDescent="0.3">
      <c r="A34" s="10" t="s">
        <v>86</v>
      </c>
      <c r="B34" s="10" t="s">
        <v>87</v>
      </c>
      <c r="C34" s="10" t="s">
        <v>88</v>
      </c>
      <c r="D34" s="11">
        <f>D35+D39</f>
        <v>3481100</v>
      </c>
      <c r="E34" s="11">
        <f>E35+E39</f>
        <v>3487100</v>
      </c>
      <c r="F34" s="11">
        <f>G34+H34</f>
        <v>3486275</v>
      </c>
      <c r="G34" s="11">
        <f>G35+G39</f>
        <v>78178</v>
      </c>
      <c r="H34" s="11">
        <f>H35+H39</f>
        <v>3408097</v>
      </c>
      <c r="I34" s="11">
        <f>I35+I39</f>
        <v>3435668</v>
      </c>
      <c r="J34" s="11">
        <f>J35+J39</f>
        <v>0</v>
      </c>
      <c r="K34" s="11">
        <f>F34-I34-J34</f>
        <v>50607</v>
      </c>
    </row>
    <row r="35" spans="1:11" s="6" customFormat="1" ht="21.6" x14ac:dyDescent="0.3">
      <c r="A35" s="10" t="s">
        <v>89</v>
      </c>
      <c r="B35" s="10" t="s">
        <v>90</v>
      </c>
      <c r="C35" s="10" t="s">
        <v>91</v>
      </c>
      <c r="D35" s="11">
        <f>+D36+D37+D38</f>
        <v>3351000</v>
      </c>
      <c r="E35" s="11">
        <f>+E36+E37+E38</f>
        <v>3357000</v>
      </c>
      <c r="F35" s="11">
        <f>G35+H35</f>
        <v>3347186</v>
      </c>
      <c r="G35" s="11">
        <f>+G36+G37+G38</f>
        <v>0</v>
      </c>
      <c r="H35" s="11">
        <f>+H36+H37+H38</f>
        <v>3347186</v>
      </c>
      <c r="I35" s="11">
        <f>+I36+I37+I38</f>
        <v>3347186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92</v>
      </c>
      <c r="B36" s="10" t="s">
        <v>93</v>
      </c>
      <c r="C36" s="10" t="s">
        <v>94</v>
      </c>
      <c r="D36" s="11">
        <v>390000</v>
      </c>
      <c r="E36" s="11">
        <v>390000</v>
      </c>
      <c r="F36" s="11">
        <f>G36+H36</f>
        <v>380186</v>
      </c>
      <c r="G36" s="11">
        <v>0</v>
      </c>
      <c r="H36" s="11">
        <v>380186</v>
      </c>
      <c r="I36" s="11">
        <v>380186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96</v>
      </c>
      <c r="C37" s="10" t="s">
        <v>97</v>
      </c>
      <c r="D37" s="11">
        <v>50000</v>
      </c>
      <c r="E37" s="11">
        <v>50000</v>
      </c>
      <c r="F37" s="11">
        <f>G37+H37</f>
        <v>50000</v>
      </c>
      <c r="G37" s="11">
        <v>0</v>
      </c>
      <c r="H37" s="11">
        <v>50000</v>
      </c>
      <c r="I37" s="11">
        <v>50000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99</v>
      </c>
      <c r="C38" s="10" t="s">
        <v>100</v>
      </c>
      <c r="D38" s="11">
        <v>2911000</v>
      </c>
      <c r="E38" s="11">
        <v>2917000</v>
      </c>
      <c r="F38" s="11">
        <f>G38+H38</f>
        <v>2917000</v>
      </c>
      <c r="G38" s="11">
        <v>0</v>
      </c>
      <c r="H38" s="11">
        <v>2917000</v>
      </c>
      <c r="I38" s="11">
        <v>2917000</v>
      </c>
      <c r="J38" s="11">
        <v>0</v>
      </c>
      <c r="K38" s="11">
        <f>F38-I38-J38</f>
        <v>0</v>
      </c>
    </row>
    <row r="39" spans="1:11" s="6" customFormat="1" ht="31.8" x14ac:dyDescent="0.3">
      <c r="A39" s="10" t="s">
        <v>101</v>
      </c>
      <c r="B39" s="10" t="s">
        <v>102</v>
      </c>
      <c r="C39" s="10" t="s">
        <v>103</v>
      </c>
      <c r="D39" s="11">
        <f>D40+D43+D44</f>
        <v>130100</v>
      </c>
      <c r="E39" s="11">
        <f>E40+E43+E44</f>
        <v>130100</v>
      </c>
      <c r="F39" s="11">
        <f>G39+H39</f>
        <v>139089</v>
      </c>
      <c r="G39" s="11">
        <f>G40+G43+G44</f>
        <v>78178</v>
      </c>
      <c r="H39" s="11">
        <f>H40+H43+H44</f>
        <v>60911</v>
      </c>
      <c r="I39" s="11">
        <f>I40+I43+I44</f>
        <v>88482</v>
      </c>
      <c r="J39" s="11">
        <f>J40+J43+J44</f>
        <v>0</v>
      </c>
      <c r="K39" s="11">
        <f>F39-I39-J39</f>
        <v>50607</v>
      </c>
    </row>
    <row r="40" spans="1:11" s="6" customFormat="1" ht="21.6" x14ac:dyDescent="0.3">
      <c r="A40" s="10" t="s">
        <v>104</v>
      </c>
      <c r="B40" s="10" t="s">
        <v>105</v>
      </c>
      <c r="C40" s="10" t="s">
        <v>106</v>
      </c>
      <c r="D40" s="11">
        <f>D41+D42</f>
        <v>121500</v>
      </c>
      <c r="E40" s="11">
        <f>E41+E42</f>
        <v>121500</v>
      </c>
      <c r="F40" s="11">
        <f>G40+H40</f>
        <v>124748</v>
      </c>
      <c r="G40" s="11">
        <f>G41+G42</f>
        <v>78178</v>
      </c>
      <c r="H40" s="11">
        <f>H41+H42</f>
        <v>46570</v>
      </c>
      <c r="I40" s="11">
        <f>I41+I42</f>
        <v>74141</v>
      </c>
      <c r="J40" s="11">
        <f>J41+J42</f>
        <v>0</v>
      </c>
      <c r="K40" s="11">
        <f>F40-I40-J40</f>
        <v>50607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v>104000</v>
      </c>
      <c r="E41" s="11">
        <v>104000</v>
      </c>
      <c r="F41" s="11">
        <f>G41+H41</f>
        <v>107138</v>
      </c>
      <c r="G41" s="11">
        <v>74884</v>
      </c>
      <c r="H41" s="11">
        <v>32254</v>
      </c>
      <c r="I41" s="11">
        <v>58342</v>
      </c>
      <c r="J41" s="11">
        <v>0</v>
      </c>
      <c r="K41" s="11">
        <f>F41-I41-J41</f>
        <v>48796</v>
      </c>
    </row>
    <row r="42" spans="1:11" s="6" customFormat="1" ht="21.6" x14ac:dyDescent="0.3">
      <c r="A42" s="10" t="s">
        <v>110</v>
      </c>
      <c r="B42" s="10" t="s">
        <v>111</v>
      </c>
      <c r="C42" s="10" t="s">
        <v>112</v>
      </c>
      <c r="D42" s="11">
        <v>17500</v>
      </c>
      <c r="E42" s="11">
        <v>17500</v>
      </c>
      <c r="F42" s="11">
        <f>G42+H42</f>
        <v>17610</v>
      </c>
      <c r="G42" s="11">
        <v>3294</v>
      </c>
      <c r="H42" s="11">
        <v>14316</v>
      </c>
      <c r="I42" s="11">
        <v>15799</v>
      </c>
      <c r="J42" s="11">
        <v>0</v>
      </c>
      <c r="K42" s="11">
        <f>F42-I42-J42</f>
        <v>1811</v>
      </c>
    </row>
    <row r="43" spans="1:11" s="6" customFormat="1" ht="21.6" x14ac:dyDescent="0.3">
      <c r="A43" s="10" t="s">
        <v>113</v>
      </c>
      <c r="B43" s="10" t="s">
        <v>114</v>
      </c>
      <c r="C43" s="10" t="s">
        <v>115</v>
      </c>
      <c r="D43" s="11">
        <v>8600</v>
      </c>
      <c r="E43" s="11">
        <v>8600</v>
      </c>
      <c r="F43" s="11">
        <f>G43+H43</f>
        <v>7019</v>
      </c>
      <c r="G43" s="11">
        <v>0</v>
      </c>
      <c r="H43" s="11">
        <v>7019</v>
      </c>
      <c r="I43" s="11">
        <v>7019</v>
      </c>
      <c r="J43" s="11">
        <v>0</v>
      </c>
      <c r="K43" s="11">
        <f>F43-I43-J43</f>
        <v>0</v>
      </c>
    </row>
    <row r="44" spans="1:11" s="6" customFormat="1" ht="21.6" x14ac:dyDescent="0.3">
      <c r="A44" s="10" t="s">
        <v>116</v>
      </c>
      <c r="B44" s="10" t="s">
        <v>117</v>
      </c>
      <c r="C44" s="10" t="s">
        <v>118</v>
      </c>
      <c r="D44" s="11">
        <v>0</v>
      </c>
      <c r="E44" s="11">
        <v>0</v>
      </c>
      <c r="F44" s="11">
        <f>G44+H44</f>
        <v>7322</v>
      </c>
      <c r="G44" s="11">
        <v>0</v>
      </c>
      <c r="H44" s="11">
        <v>7322</v>
      </c>
      <c r="I44" s="11">
        <v>7322</v>
      </c>
      <c r="J44" s="11">
        <v>0</v>
      </c>
      <c r="K44" s="11">
        <f>F44-I44-J44</f>
        <v>0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f>D46</f>
        <v>500</v>
      </c>
      <c r="E45" s="11">
        <f>E46</f>
        <v>500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</f>
        <v>500</v>
      </c>
      <c r="E46" s="11">
        <f>E47</f>
        <v>500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v>500</v>
      </c>
      <c r="E47" s="11">
        <v>500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3">
      <c r="A48" s="10" t="s">
        <v>128</v>
      </c>
      <c r="B48" s="10" t="s">
        <v>129</v>
      </c>
      <c r="C48" s="10" t="s">
        <v>130</v>
      </c>
      <c r="D48" s="11">
        <f>D49+D53</f>
        <v>147060</v>
      </c>
      <c r="E48" s="11">
        <f>E49+E53</f>
        <v>197946</v>
      </c>
      <c r="F48" s="11">
        <f>G48+H48</f>
        <v>984205</v>
      </c>
      <c r="G48" s="11">
        <f>G49+G53</f>
        <v>747555</v>
      </c>
      <c r="H48" s="11">
        <f>H49+H53</f>
        <v>236650</v>
      </c>
      <c r="I48" s="11">
        <f>I49+I53</f>
        <v>144329</v>
      </c>
      <c r="J48" s="11">
        <f>J49+J53</f>
        <v>0</v>
      </c>
      <c r="K48" s="11">
        <f>F48-I48-J48</f>
        <v>839876</v>
      </c>
    </row>
    <row r="49" spans="1:11" s="6" customFormat="1" x14ac:dyDescent="0.3">
      <c r="A49" s="10" t="s">
        <v>131</v>
      </c>
      <c r="B49" s="10" t="s">
        <v>132</v>
      </c>
      <c r="C49" s="10" t="s">
        <v>133</v>
      </c>
      <c r="D49" s="11">
        <f>D50</f>
        <v>38400</v>
      </c>
      <c r="E49" s="11">
        <f>E50</f>
        <v>38400</v>
      </c>
      <c r="F49" s="11">
        <f>G49+H49</f>
        <v>33937</v>
      </c>
      <c r="G49" s="11">
        <f>G50</f>
        <v>8415</v>
      </c>
      <c r="H49" s="11">
        <f>H50</f>
        <v>25522</v>
      </c>
      <c r="I49" s="11">
        <f>I50</f>
        <v>25626</v>
      </c>
      <c r="J49" s="11">
        <f>J50</f>
        <v>0</v>
      </c>
      <c r="K49" s="11">
        <f>F49-I49-J49</f>
        <v>8311</v>
      </c>
    </row>
    <row r="50" spans="1:11" s="6" customFormat="1" ht="21.6" x14ac:dyDescent="0.3">
      <c r="A50" s="10" t="s">
        <v>134</v>
      </c>
      <c r="B50" s="10" t="s">
        <v>135</v>
      </c>
      <c r="C50" s="10" t="s">
        <v>136</v>
      </c>
      <c r="D50" s="11">
        <f>+D51</f>
        <v>38400</v>
      </c>
      <c r="E50" s="11">
        <f>+E51</f>
        <v>38400</v>
      </c>
      <c r="F50" s="11">
        <f>G50+H50</f>
        <v>33937</v>
      </c>
      <c r="G50" s="11">
        <f>+G51</f>
        <v>8415</v>
      </c>
      <c r="H50" s="11">
        <f>+H51</f>
        <v>25522</v>
      </c>
      <c r="I50" s="11">
        <f>+I51</f>
        <v>25626</v>
      </c>
      <c r="J50" s="11">
        <f>+J51</f>
        <v>0</v>
      </c>
      <c r="K50" s="11">
        <f>F50-I50-J50</f>
        <v>8311</v>
      </c>
    </row>
    <row r="51" spans="1:11" s="6" customFormat="1" x14ac:dyDescent="0.3">
      <c r="A51" s="10" t="s">
        <v>137</v>
      </c>
      <c r="B51" s="10" t="s">
        <v>138</v>
      </c>
      <c r="C51" s="10" t="s">
        <v>139</v>
      </c>
      <c r="D51" s="11">
        <f>D52</f>
        <v>38400</v>
      </c>
      <c r="E51" s="11">
        <f>E52</f>
        <v>38400</v>
      </c>
      <c r="F51" s="11">
        <f>G51+H51</f>
        <v>33937</v>
      </c>
      <c r="G51" s="11">
        <f>G52</f>
        <v>8415</v>
      </c>
      <c r="H51" s="11">
        <f>H52</f>
        <v>25522</v>
      </c>
      <c r="I51" s="11">
        <f>I52</f>
        <v>25626</v>
      </c>
      <c r="J51" s="11">
        <f>J52</f>
        <v>0</v>
      </c>
      <c r="K51" s="11">
        <f>F51-I51-J51</f>
        <v>8311</v>
      </c>
    </row>
    <row r="52" spans="1:11" s="6" customFormat="1" ht="21.6" x14ac:dyDescent="0.3">
      <c r="A52" s="10" t="s">
        <v>140</v>
      </c>
      <c r="B52" s="10" t="s">
        <v>141</v>
      </c>
      <c r="C52" s="10" t="s">
        <v>142</v>
      </c>
      <c r="D52" s="11">
        <v>38400</v>
      </c>
      <c r="E52" s="11">
        <v>38400</v>
      </c>
      <c r="F52" s="11">
        <f>G52+H52</f>
        <v>33937</v>
      </c>
      <c r="G52" s="11">
        <v>8415</v>
      </c>
      <c r="H52" s="11">
        <v>25522</v>
      </c>
      <c r="I52" s="11">
        <v>25626</v>
      </c>
      <c r="J52" s="11">
        <v>0</v>
      </c>
      <c r="K52" s="11">
        <f>F52-I52-J52</f>
        <v>8311</v>
      </c>
    </row>
    <row r="53" spans="1:11" s="6" customFormat="1" ht="21.6" x14ac:dyDescent="0.3">
      <c r="A53" s="10" t="s">
        <v>143</v>
      </c>
      <c r="B53" s="10" t="s">
        <v>144</v>
      </c>
      <c r="C53" s="10" t="s">
        <v>145</v>
      </c>
      <c r="D53" s="11">
        <f>+D54+D56+D59</f>
        <v>108660</v>
      </c>
      <c r="E53" s="11">
        <f>+E54+E56+E59</f>
        <v>159546</v>
      </c>
      <c r="F53" s="11">
        <f>G53+H53</f>
        <v>950268</v>
      </c>
      <c r="G53" s="11">
        <f>+G54+G56+G59</f>
        <v>739140</v>
      </c>
      <c r="H53" s="11">
        <f>+H54+H56+H59</f>
        <v>211128</v>
      </c>
      <c r="I53" s="11">
        <f>+I54+I56+I59</f>
        <v>118703</v>
      </c>
      <c r="J53" s="11">
        <f>+J54+J56+J59</f>
        <v>0</v>
      </c>
      <c r="K53" s="11">
        <f>F53-I53-J53</f>
        <v>831565</v>
      </c>
    </row>
    <row r="54" spans="1:11" s="6" customFormat="1" ht="21.6" x14ac:dyDescent="0.3">
      <c r="A54" s="10" t="s">
        <v>146</v>
      </c>
      <c r="B54" s="10" t="s">
        <v>147</v>
      </c>
      <c r="C54" s="10" t="s">
        <v>148</v>
      </c>
      <c r="D54" s="11">
        <f>+D55</f>
        <v>6000</v>
      </c>
      <c r="E54" s="11">
        <f>+E55</f>
        <v>56000</v>
      </c>
      <c r="F54" s="11">
        <f>G54+H54</f>
        <v>21659</v>
      </c>
      <c r="G54" s="11">
        <f>+G55</f>
        <v>0</v>
      </c>
      <c r="H54" s="11">
        <f>+H55</f>
        <v>21659</v>
      </c>
      <c r="I54" s="11">
        <f>+I55</f>
        <v>21659</v>
      </c>
      <c r="J54" s="11">
        <f>+J55</f>
        <v>0</v>
      </c>
      <c r="K54" s="11">
        <f>F54-I54-J54</f>
        <v>0</v>
      </c>
    </row>
    <row r="55" spans="1:11" s="6" customFormat="1" x14ac:dyDescent="0.3">
      <c r="A55" s="10" t="s">
        <v>149</v>
      </c>
      <c r="B55" s="10" t="s">
        <v>150</v>
      </c>
      <c r="C55" s="10" t="s">
        <v>151</v>
      </c>
      <c r="D55" s="11">
        <v>6000</v>
      </c>
      <c r="E55" s="11">
        <v>56000</v>
      </c>
      <c r="F55" s="11">
        <f>G55+H55</f>
        <v>21659</v>
      </c>
      <c r="G55" s="11">
        <v>0</v>
      </c>
      <c r="H55" s="11">
        <v>21659</v>
      </c>
      <c r="I55" s="11">
        <v>21659</v>
      </c>
      <c r="J55" s="11">
        <v>0</v>
      </c>
      <c r="K55" s="11">
        <f>F55-I55-J55</f>
        <v>0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f>D57</f>
        <v>100000</v>
      </c>
      <c r="E56" s="11">
        <f>E57</f>
        <v>100000</v>
      </c>
      <c r="F56" s="11">
        <f>G56+H56</f>
        <v>925063</v>
      </c>
      <c r="G56" s="11">
        <f>G57</f>
        <v>739140</v>
      </c>
      <c r="H56" s="11">
        <f>H57</f>
        <v>185923</v>
      </c>
      <c r="I56" s="11">
        <f>I57</f>
        <v>93498</v>
      </c>
      <c r="J56" s="11">
        <f>J57</f>
        <v>0</v>
      </c>
      <c r="K56" s="11">
        <f>F56-I56-J56</f>
        <v>831565</v>
      </c>
    </row>
    <row r="57" spans="1:11" s="6" customFormat="1" ht="21.6" x14ac:dyDescent="0.3">
      <c r="A57" s="10" t="s">
        <v>155</v>
      </c>
      <c r="B57" s="10" t="s">
        <v>156</v>
      </c>
      <c r="C57" s="10" t="s">
        <v>157</v>
      </c>
      <c r="D57" s="11">
        <f>D58</f>
        <v>100000</v>
      </c>
      <c r="E57" s="11">
        <f>E58</f>
        <v>100000</v>
      </c>
      <c r="F57" s="11">
        <f>G57+H57</f>
        <v>925063</v>
      </c>
      <c r="G57" s="11">
        <f>G58</f>
        <v>739140</v>
      </c>
      <c r="H57" s="11">
        <f>H58</f>
        <v>185923</v>
      </c>
      <c r="I57" s="11">
        <f>I58</f>
        <v>93498</v>
      </c>
      <c r="J57" s="11">
        <f>J58</f>
        <v>0</v>
      </c>
      <c r="K57" s="11">
        <f>F57-I57-J57</f>
        <v>831565</v>
      </c>
    </row>
    <row r="58" spans="1:11" s="6" customFormat="1" ht="21.6" x14ac:dyDescent="0.3">
      <c r="A58" s="10" t="s">
        <v>158</v>
      </c>
      <c r="B58" s="10" t="s">
        <v>159</v>
      </c>
      <c r="C58" s="10" t="s">
        <v>160</v>
      </c>
      <c r="D58" s="11">
        <v>100000</v>
      </c>
      <c r="E58" s="11">
        <v>100000</v>
      </c>
      <c r="F58" s="11">
        <f>G58+H58</f>
        <v>925063</v>
      </c>
      <c r="G58" s="11">
        <v>739140</v>
      </c>
      <c r="H58" s="11">
        <v>185923</v>
      </c>
      <c r="I58" s="11">
        <v>93498</v>
      </c>
      <c r="J58" s="11">
        <v>0</v>
      </c>
      <c r="K58" s="11">
        <f>F58-I58-J58</f>
        <v>831565</v>
      </c>
    </row>
    <row r="59" spans="1:11" s="6" customFormat="1" ht="21.6" x14ac:dyDescent="0.3">
      <c r="A59" s="10" t="s">
        <v>161</v>
      </c>
      <c r="B59" s="10" t="s">
        <v>162</v>
      </c>
      <c r="C59" s="10" t="s">
        <v>163</v>
      </c>
      <c r="D59" s="11">
        <f>D60</f>
        <v>2660</v>
      </c>
      <c r="E59" s="11">
        <f>E60</f>
        <v>3546</v>
      </c>
      <c r="F59" s="11">
        <f>G59+H59</f>
        <v>3546</v>
      </c>
      <c r="G59" s="11">
        <f>G60</f>
        <v>0</v>
      </c>
      <c r="H59" s="11">
        <f>H60</f>
        <v>3546</v>
      </c>
      <c r="I59" s="11">
        <f>I60</f>
        <v>3546</v>
      </c>
      <c r="J59" s="11">
        <f>J60</f>
        <v>0</v>
      </c>
      <c r="K59" s="11">
        <f>F59-I59-J59</f>
        <v>0</v>
      </c>
    </row>
    <row r="60" spans="1:11" s="6" customFormat="1" x14ac:dyDescent="0.3">
      <c r="A60" s="10" t="s">
        <v>164</v>
      </c>
      <c r="B60" s="10" t="s">
        <v>165</v>
      </c>
      <c r="C60" s="10" t="s">
        <v>166</v>
      </c>
      <c r="D60" s="11">
        <v>2660</v>
      </c>
      <c r="E60" s="11">
        <v>3546</v>
      </c>
      <c r="F60" s="11">
        <f>G60+H60</f>
        <v>3546</v>
      </c>
      <c r="G60" s="11">
        <v>0</v>
      </c>
      <c r="H60" s="11">
        <v>3546</v>
      </c>
      <c r="I60" s="11">
        <v>3546</v>
      </c>
      <c r="J60" s="11">
        <v>0</v>
      </c>
      <c r="K60" s="11">
        <f>F60-I60-J60</f>
        <v>0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f>D62</f>
        <v>114455</v>
      </c>
      <c r="E61" s="11">
        <f>E62</f>
        <v>5390383</v>
      </c>
      <c r="F61" s="11">
        <f>G61+H61</f>
        <v>4522928</v>
      </c>
      <c r="G61" s="11">
        <f>G62</f>
        <v>0</v>
      </c>
      <c r="H61" s="11">
        <f>H62</f>
        <v>4522928</v>
      </c>
      <c r="I61" s="11">
        <f>I62</f>
        <v>4522928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170</v>
      </c>
      <c r="B62" s="10" t="s">
        <v>171</v>
      </c>
      <c r="C62" s="10" t="s">
        <v>172</v>
      </c>
      <c r="D62" s="11">
        <f>D63+D68</f>
        <v>114455</v>
      </c>
      <c r="E62" s="11">
        <f>E63+E68</f>
        <v>5390383</v>
      </c>
      <c r="F62" s="11">
        <f>G62+H62</f>
        <v>4522928</v>
      </c>
      <c r="G62" s="11">
        <f>G63+G68</f>
        <v>0</v>
      </c>
      <c r="H62" s="11">
        <f>H63+H68</f>
        <v>4522928</v>
      </c>
      <c r="I62" s="11">
        <f>I63+I68</f>
        <v>4522928</v>
      </c>
      <c r="J62" s="11">
        <f>J63+J68</f>
        <v>0</v>
      </c>
      <c r="K62" s="11">
        <f>F62-I62-J62</f>
        <v>0</v>
      </c>
    </row>
    <row r="63" spans="1:11" s="6" customFormat="1" ht="62.4" x14ac:dyDescent="0.3">
      <c r="A63" s="10" t="s">
        <v>173</v>
      </c>
      <c r="B63" s="10" t="s">
        <v>174</v>
      </c>
      <c r="C63" s="10" t="s">
        <v>175</v>
      </c>
      <c r="D63" s="11">
        <f>+D64+D65+D66+D67</f>
        <v>110300</v>
      </c>
      <c r="E63" s="11">
        <f>+E64+E65+E66+E67</f>
        <v>5386228</v>
      </c>
      <c r="F63" s="11">
        <f>G63+H63</f>
        <v>4518773</v>
      </c>
      <c r="G63" s="11">
        <f>+G64+G65+G66+G67</f>
        <v>0</v>
      </c>
      <c r="H63" s="11">
        <f>+H64+H65+H66+H67</f>
        <v>4518773</v>
      </c>
      <c r="I63" s="11">
        <f>+I64+I65+I66+I67</f>
        <v>4518773</v>
      </c>
      <c r="J63" s="11">
        <f>+J64+J65+J66+J67</f>
        <v>0</v>
      </c>
      <c r="K63" s="11">
        <f>F63-I63-J63</f>
        <v>0</v>
      </c>
    </row>
    <row r="64" spans="1:11" s="6" customFormat="1" x14ac:dyDescent="0.3">
      <c r="A64" s="10" t="s">
        <v>176</v>
      </c>
      <c r="B64" s="10" t="s">
        <v>177</v>
      </c>
      <c r="C64" s="10" t="s">
        <v>178</v>
      </c>
      <c r="D64" s="11">
        <v>0</v>
      </c>
      <c r="E64" s="11">
        <v>30000</v>
      </c>
      <c r="F64" s="11">
        <f>G64+H64</f>
        <v>30000</v>
      </c>
      <c r="G64" s="11">
        <v>0</v>
      </c>
      <c r="H64" s="11">
        <v>30000</v>
      </c>
      <c r="I64" s="11">
        <v>30000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179</v>
      </c>
      <c r="B65" s="10" t="s">
        <v>180</v>
      </c>
      <c r="C65" s="10" t="s">
        <v>181</v>
      </c>
      <c r="D65" s="11">
        <v>10300</v>
      </c>
      <c r="E65" s="11">
        <v>10300</v>
      </c>
      <c r="F65" s="11">
        <f>G65+H65</f>
        <v>6426</v>
      </c>
      <c r="G65" s="11">
        <v>0</v>
      </c>
      <c r="H65" s="11">
        <v>6426</v>
      </c>
      <c r="I65" s="11">
        <v>6426</v>
      </c>
      <c r="J65" s="11"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v>100000</v>
      </c>
      <c r="E66" s="11">
        <v>100000</v>
      </c>
      <c r="F66" s="11">
        <f>G66+H66</f>
        <v>75199</v>
      </c>
      <c r="G66" s="11">
        <v>0</v>
      </c>
      <c r="H66" s="11">
        <v>75199</v>
      </c>
      <c r="I66" s="11">
        <v>75199</v>
      </c>
      <c r="J66" s="11">
        <v>0</v>
      </c>
      <c r="K66" s="11">
        <f>F66-I66-J66</f>
        <v>0</v>
      </c>
    </row>
    <row r="67" spans="1:12" s="6" customFormat="1" x14ac:dyDescent="0.3">
      <c r="A67" s="10" t="s">
        <v>185</v>
      </c>
      <c r="B67" s="10" t="s">
        <v>186</v>
      </c>
      <c r="C67" s="10" t="s">
        <v>187</v>
      </c>
      <c r="D67" s="11">
        <v>0</v>
      </c>
      <c r="E67" s="11">
        <v>5245928</v>
      </c>
      <c r="F67" s="11">
        <f>G67+H67</f>
        <v>4407148</v>
      </c>
      <c r="G67" s="11">
        <v>0</v>
      </c>
      <c r="H67" s="11">
        <v>4407148</v>
      </c>
      <c r="I67" s="11">
        <v>4407148</v>
      </c>
      <c r="J67" s="11">
        <v>0</v>
      </c>
      <c r="K67" s="11">
        <f>F67-I67-J67</f>
        <v>0</v>
      </c>
    </row>
    <row r="68" spans="1:12" s="6" customFormat="1" ht="31.8" x14ac:dyDescent="0.3">
      <c r="A68" s="10" t="s">
        <v>188</v>
      </c>
      <c r="B68" s="10" t="s">
        <v>189</v>
      </c>
      <c r="C68" s="10" t="s">
        <v>190</v>
      </c>
      <c r="D68" s="11">
        <f>+D69</f>
        <v>4155</v>
      </c>
      <c r="E68" s="11">
        <f>+E69</f>
        <v>4155</v>
      </c>
      <c r="F68" s="11">
        <f>G68+H68</f>
        <v>4155</v>
      </c>
      <c r="G68" s="11">
        <f>+G69</f>
        <v>0</v>
      </c>
      <c r="H68" s="11">
        <f>+H69</f>
        <v>4155</v>
      </c>
      <c r="I68" s="11">
        <f>+I69</f>
        <v>4155</v>
      </c>
      <c r="J68" s="11">
        <f>+J69</f>
        <v>0</v>
      </c>
      <c r="K68" s="11">
        <f>F68-I68-J68</f>
        <v>0</v>
      </c>
    </row>
    <row r="69" spans="1:12" s="6" customFormat="1" ht="21.6" x14ac:dyDescent="0.3">
      <c r="A69" s="10" t="s">
        <v>191</v>
      </c>
      <c r="B69" s="10" t="s">
        <v>192</v>
      </c>
      <c r="C69" s="10" t="s">
        <v>193</v>
      </c>
      <c r="D69" s="11">
        <v>4155</v>
      </c>
      <c r="E69" s="11">
        <v>4155</v>
      </c>
      <c r="F69" s="11">
        <f>G69+H69</f>
        <v>4155</v>
      </c>
      <c r="G69" s="11">
        <v>0</v>
      </c>
      <c r="H69" s="11">
        <v>4155</v>
      </c>
      <c r="I69" s="11">
        <v>4155</v>
      </c>
      <c r="J69" s="11">
        <v>0</v>
      </c>
      <c r="K69" s="11">
        <f>F69-I69-J69</f>
        <v>0</v>
      </c>
    </row>
    <row r="70" spans="1:12" s="6" customFormat="1" ht="31.8" x14ac:dyDescent="0.3">
      <c r="A70" s="10" t="s">
        <v>194</v>
      </c>
      <c r="B70" s="10" t="s">
        <v>195</v>
      </c>
      <c r="C70" s="10" t="s">
        <v>196</v>
      </c>
      <c r="D70" s="11">
        <f>+D71</f>
        <v>0</v>
      </c>
      <c r="E70" s="11">
        <f>+E71</f>
        <v>0</v>
      </c>
      <c r="F70" s="11">
        <f>G70+H70</f>
        <v>-4542239</v>
      </c>
      <c r="G70" s="11">
        <f>+G71</f>
        <v>0</v>
      </c>
      <c r="H70" s="11">
        <f>+H71</f>
        <v>-4542239</v>
      </c>
      <c r="I70" s="11">
        <f>+I71</f>
        <v>-4542239</v>
      </c>
      <c r="J70" s="11">
        <f>+J71</f>
        <v>0</v>
      </c>
      <c r="K70" s="11">
        <f>F70-I70-J70</f>
        <v>0</v>
      </c>
    </row>
    <row r="71" spans="1:12" s="6" customFormat="1" ht="21.6" x14ac:dyDescent="0.3">
      <c r="A71" s="10" t="s">
        <v>197</v>
      </c>
      <c r="B71" s="10" t="s">
        <v>198</v>
      </c>
      <c r="C71" s="10" t="s">
        <v>199</v>
      </c>
      <c r="D71" s="11">
        <f>D72</f>
        <v>0</v>
      </c>
      <c r="E71" s="11">
        <f>E72</f>
        <v>0</v>
      </c>
      <c r="F71" s="11">
        <f>G71+H71</f>
        <v>-4542239</v>
      </c>
      <c r="G71" s="11">
        <f>G72</f>
        <v>0</v>
      </c>
      <c r="H71" s="11">
        <f>H72</f>
        <v>-4542239</v>
      </c>
      <c r="I71" s="11">
        <f>I72</f>
        <v>-4542239</v>
      </c>
      <c r="J71" s="11">
        <f>J72</f>
        <v>0</v>
      </c>
      <c r="K71" s="11">
        <f>F71-I71-J71</f>
        <v>0</v>
      </c>
    </row>
    <row r="72" spans="1:12" s="6" customFormat="1" x14ac:dyDescent="0.3">
      <c r="A72" s="10" t="s">
        <v>200</v>
      </c>
      <c r="B72" s="10" t="s">
        <v>201</v>
      </c>
      <c r="C72" s="10" t="s">
        <v>202</v>
      </c>
      <c r="D72" s="11">
        <v>0</v>
      </c>
      <c r="E72" s="11">
        <v>0</v>
      </c>
      <c r="F72" s="11">
        <f>G72+H72</f>
        <v>-4542239</v>
      </c>
      <c r="G72" s="11">
        <v>0</v>
      </c>
      <c r="H72" s="11">
        <v>-4542239</v>
      </c>
      <c r="I72" s="11">
        <v>-4542239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203</v>
      </c>
      <c r="B73" s="10" t="s">
        <v>204</v>
      </c>
      <c r="C73" s="10" t="s">
        <v>205</v>
      </c>
      <c r="D73" s="11">
        <f>+D74</f>
        <v>12505</v>
      </c>
      <c r="E73" s="11">
        <f>+E74</f>
        <v>12505</v>
      </c>
      <c r="F73" s="11">
        <f>G73+H73</f>
        <v>12505</v>
      </c>
      <c r="G73" s="11">
        <f>+G74</f>
        <v>0</v>
      </c>
      <c r="H73" s="11">
        <f>+H74</f>
        <v>12505</v>
      </c>
      <c r="I73" s="11">
        <f>+I74</f>
        <v>12505</v>
      </c>
      <c r="J73" s="11">
        <f>+J74</f>
        <v>0</v>
      </c>
      <c r="K73" s="11">
        <f>F73-I73-J73</f>
        <v>0</v>
      </c>
    </row>
    <row r="74" spans="1:12" s="6" customFormat="1" ht="21.6" x14ac:dyDescent="0.3">
      <c r="A74" s="10" t="s">
        <v>206</v>
      </c>
      <c r="B74" s="10" t="s">
        <v>207</v>
      </c>
      <c r="C74" s="10" t="s">
        <v>208</v>
      </c>
      <c r="D74" s="11">
        <f>D75</f>
        <v>12505</v>
      </c>
      <c r="E74" s="11">
        <f>E75</f>
        <v>12505</v>
      </c>
      <c r="F74" s="11">
        <f>G74+H74</f>
        <v>12505</v>
      </c>
      <c r="G74" s="11">
        <f>G75</f>
        <v>0</v>
      </c>
      <c r="H74" s="11">
        <f>H75</f>
        <v>12505</v>
      </c>
      <c r="I74" s="11">
        <f>I75</f>
        <v>12505</v>
      </c>
      <c r="J74" s="11">
        <f>J75</f>
        <v>0</v>
      </c>
      <c r="K74" s="11">
        <f>F74-I74-J74</f>
        <v>0</v>
      </c>
    </row>
    <row r="75" spans="1:12" s="6" customFormat="1" ht="21.6" x14ac:dyDescent="0.3">
      <c r="A75" s="10" t="s">
        <v>209</v>
      </c>
      <c r="B75" s="10" t="s">
        <v>210</v>
      </c>
      <c r="C75" s="10" t="s">
        <v>211</v>
      </c>
      <c r="D75" s="11">
        <v>12505</v>
      </c>
      <c r="E75" s="11">
        <v>12505</v>
      </c>
      <c r="F75" s="11">
        <f>G75+H75</f>
        <v>12505</v>
      </c>
      <c r="G75" s="11">
        <v>0</v>
      </c>
      <c r="H75" s="11">
        <v>12505</v>
      </c>
      <c r="I75" s="11">
        <v>12505</v>
      </c>
      <c r="J75" s="11">
        <v>0</v>
      </c>
      <c r="K75" s="11">
        <f>F75-I75-J75</f>
        <v>0</v>
      </c>
    </row>
    <row r="76" spans="1:12" s="6" customFormat="1" x14ac:dyDescent="0.3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3">
      <c r="A77" s="13" t="s">
        <v>212</v>
      </c>
      <c r="B77" s="13"/>
      <c r="C77" s="13"/>
      <c r="D77" s="13"/>
      <c r="E77" s="13" t="s">
        <v>214</v>
      </c>
      <c r="F77" s="13"/>
      <c r="G77" s="13"/>
      <c r="H77" s="13"/>
      <c r="I77" s="13" t="s">
        <v>215</v>
      </c>
      <c r="J77" s="13"/>
      <c r="K77" s="13"/>
      <c r="L77" s="13"/>
    </row>
    <row r="78" spans="1:12" x14ac:dyDescent="0.3">
      <c r="A78" s="3" t="s">
        <v>213</v>
      </c>
      <c r="B78" s="3"/>
      <c r="C78" s="3"/>
      <c r="D78" s="3"/>
      <c r="E78" s="3"/>
      <c r="F78" s="3"/>
      <c r="G78" s="3"/>
      <c r="H78" s="3"/>
      <c r="I78" s="3" t="s">
        <v>216</v>
      </c>
      <c r="J78" s="3"/>
      <c r="K78" s="3"/>
      <c r="L78" s="3"/>
    </row>
    <row r="153" spans="1:20" x14ac:dyDescent="0.3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3">
    <mergeCell ref="A77:D77"/>
    <mergeCell ref="A78:D78"/>
    <mergeCell ref="E77:H77"/>
    <mergeCell ref="E78:H78"/>
    <mergeCell ref="I77:L77"/>
    <mergeCell ref="I78:L7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FCC0C-D4E5-4A58-8903-5F2B96015119}">
  <dimension ref="A1:T13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217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218</v>
      </c>
      <c r="C12" s="10" t="s">
        <v>22</v>
      </c>
      <c r="D12" s="11">
        <f>D13+D60</f>
        <v>4744060</v>
      </c>
      <c r="E12" s="11">
        <f>E13+E60</f>
        <v>4830946</v>
      </c>
      <c r="F12" s="11">
        <f>G12+H12</f>
        <v>5766518</v>
      </c>
      <c r="G12" s="11">
        <f>G13+G60</f>
        <v>1160845</v>
      </c>
      <c r="H12" s="11">
        <f>H13+H60</f>
        <v>4605673</v>
      </c>
      <c r="I12" s="11">
        <f>I13+I60</f>
        <v>4496932</v>
      </c>
      <c r="J12" s="11">
        <f>J13+J60</f>
        <v>1016</v>
      </c>
      <c r="K12" s="11">
        <f>F12-I12-J12</f>
        <v>1268570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D14+D47</f>
        <v>4633760</v>
      </c>
      <c r="E13" s="11">
        <f>E14+E47</f>
        <v>4690646</v>
      </c>
      <c r="F13" s="11">
        <f>G13+H13</f>
        <v>5654893</v>
      </c>
      <c r="G13" s="11">
        <f>G14+G47</f>
        <v>1160845</v>
      </c>
      <c r="H13" s="11">
        <f>H14+H47</f>
        <v>4494048</v>
      </c>
      <c r="I13" s="11">
        <f>I14+I47</f>
        <v>4385307</v>
      </c>
      <c r="J13" s="11">
        <f>J14+J47</f>
        <v>1016</v>
      </c>
      <c r="K13" s="11">
        <f>F13-I13-J13</f>
        <v>1268570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D15+D22+D33+D44</f>
        <v>4486700</v>
      </c>
      <c r="E14" s="11">
        <f>E15+E22+E33+E44</f>
        <v>4492700</v>
      </c>
      <c r="F14" s="11">
        <f>G14+H14</f>
        <v>4670688</v>
      </c>
      <c r="G14" s="11">
        <f>G15+G22+G33+G44</f>
        <v>413290</v>
      </c>
      <c r="H14" s="11">
        <f>H15+H22+H33+H44</f>
        <v>4257398</v>
      </c>
      <c r="I14" s="11">
        <f>I15+I22+I33+I44</f>
        <v>4240978</v>
      </c>
      <c r="J14" s="11">
        <f>J15+J22+J33+J44</f>
        <v>1016</v>
      </c>
      <c r="K14" s="11">
        <f>F14-I14-J14</f>
        <v>428694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515000</v>
      </c>
      <c r="E15" s="11">
        <f>+E16</f>
        <v>515000</v>
      </c>
      <c r="F15" s="11">
        <f>G15+H15</f>
        <v>631257</v>
      </c>
      <c r="G15" s="11">
        <f>+G16</f>
        <v>0</v>
      </c>
      <c r="H15" s="11">
        <f>+H16</f>
        <v>631257</v>
      </c>
      <c r="I15" s="11">
        <f>+I16</f>
        <v>631257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219</v>
      </c>
      <c r="B16" s="10" t="s">
        <v>36</v>
      </c>
      <c r="C16" s="10" t="s">
        <v>37</v>
      </c>
      <c r="D16" s="11">
        <f>D17+D19</f>
        <v>515000</v>
      </c>
      <c r="E16" s="11">
        <f>E17+E19</f>
        <v>515000</v>
      </c>
      <c r="F16" s="11">
        <f>G16+H16</f>
        <v>631257</v>
      </c>
      <c r="G16" s="11">
        <f>G17+G19</f>
        <v>0</v>
      </c>
      <c r="H16" s="11">
        <f>H17+H19</f>
        <v>631257</v>
      </c>
      <c r="I16" s="11">
        <f>I17+I19</f>
        <v>631257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2000</v>
      </c>
      <c r="E17" s="11">
        <f>+E18</f>
        <v>2000</v>
      </c>
      <c r="F17" s="11">
        <f>G17+H17</f>
        <v>3172</v>
      </c>
      <c r="G17" s="11">
        <f>+G18</f>
        <v>0</v>
      </c>
      <c r="H17" s="11">
        <f>+H18</f>
        <v>3172</v>
      </c>
      <c r="I17" s="11">
        <f>+I18</f>
        <v>3172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220</v>
      </c>
      <c r="B18" s="10" t="s">
        <v>42</v>
      </c>
      <c r="C18" s="10" t="s">
        <v>43</v>
      </c>
      <c r="D18" s="11">
        <v>2000</v>
      </c>
      <c r="E18" s="11">
        <v>2000</v>
      </c>
      <c r="F18" s="11">
        <f>G18+H18</f>
        <v>3172</v>
      </c>
      <c r="G18" s="11">
        <v>0</v>
      </c>
      <c r="H18" s="11">
        <v>3172</v>
      </c>
      <c r="I18" s="11">
        <v>3172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D20+D21</f>
        <v>513000</v>
      </c>
      <c r="E19" s="11">
        <f>E20+E21</f>
        <v>513000</v>
      </c>
      <c r="F19" s="11">
        <f>G19+H19</f>
        <v>628085</v>
      </c>
      <c r="G19" s="11">
        <f>G20+G21</f>
        <v>0</v>
      </c>
      <c r="H19" s="11">
        <f>H20+H21</f>
        <v>628085</v>
      </c>
      <c r="I19" s="11">
        <f>I20+I21</f>
        <v>628085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243000</v>
      </c>
      <c r="E20" s="11">
        <v>243000</v>
      </c>
      <c r="F20" s="11">
        <f>G20+H20</f>
        <v>215116</v>
      </c>
      <c r="G20" s="11">
        <v>0</v>
      </c>
      <c r="H20" s="11">
        <v>215116</v>
      </c>
      <c r="I20" s="11">
        <v>215116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51</v>
      </c>
      <c r="C21" s="10" t="s">
        <v>52</v>
      </c>
      <c r="D21" s="11">
        <v>270000</v>
      </c>
      <c r="E21" s="11">
        <v>270000</v>
      </c>
      <c r="F21" s="11">
        <f>G21+H21</f>
        <v>412969</v>
      </c>
      <c r="G21" s="11">
        <v>0</v>
      </c>
      <c r="H21" s="11">
        <v>412969</v>
      </c>
      <c r="I21" s="11">
        <v>412969</v>
      </c>
      <c r="J21" s="11">
        <v>0</v>
      </c>
      <c r="K21" s="11">
        <f>F21-I21-J21</f>
        <v>0</v>
      </c>
    </row>
    <row r="22" spans="1:11" s="6" customFormat="1" x14ac:dyDescent="0.3">
      <c r="A22" s="10" t="s">
        <v>221</v>
      </c>
      <c r="B22" s="10" t="s">
        <v>54</v>
      </c>
      <c r="C22" s="10" t="s">
        <v>55</v>
      </c>
      <c r="D22" s="11">
        <f>D23</f>
        <v>490100</v>
      </c>
      <c r="E22" s="11">
        <f>E23</f>
        <v>490100</v>
      </c>
      <c r="F22" s="11">
        <f>G22+H22</f>
        <v>553134</v>
      </c>
      <c r="G22" s="11">
        <f>G23</f>
        <v>335112</v>
      </c>
      <c r="H22" s="11">
        <f>H23</f>
        <v>218022</v>
      </c>
      <c r="I22" s="11">
        <f>I23</f>
        <v>174031</v>
      </c>
      <c r="J22" s="11">
        <f>J23</f>
        <v>1016</v>
      </c>
      <c r="K22" s="11">
        <f>F22-I22-J22</f>
        <v>378087</v>
      </c>
    </row>
    <row r="23" spans="1:11" s="6" customFormat="1" ht="21.6" x14ac:dyDescent="0.3">
      <c r="A23" s="10" t="s">
        <v>53</v>
      </c>
      <c r="B23" s="10" t="s">
        <v>57</v>
      </c>
      <c r="C23" s="10" t="s">
        <v>58</v>
      </c>
      <c r="D23" s="11">
        <f>D24+D27+D31+D32</f>
        <v>490100</v>
      </c>
      <c r="E23" s="11">
        <f>E24+E27+E31+E32</f>
        <v>490100</v>
      </c>
      <c r="F23" s="11">
        <f>G23+H23</f>
        <v>553134</v>
      </c>
      <c r="G23" s="11">
        <f>G24+G27+G31+G32</f>
        <v>335112</v>
      </c>
      <c r="H23" s="11">
        <f>H24+H27+H31+H32</f>
        <v>218022</v>
      </c>
      <c r="I23" s="11">
        <f>I24+I27+I31+I32</f>
        <v>174031</v>
      </c>
      <c r="J23" s="11">
        <f>J24+J27+J31+J32</f>
        <v>1016</v>
      </c>
      <c r="K23" s="11">
        <f>F23-I23-J23</f>
        <v>378087</v>
      </c>
    </row>
    <row r="24" spans="1:11" s="6" customFormat="1" ht="21.6" x14ac:dyDescent="0.3">
      <c r="A24" s="10" t="s">
        <v>56</v>
      </c>
      <c r="B24" s="10" t="s">
        <v>60</v>
      </c>
      <c r="C24" s="10" t="s">
        <v>61</v>
      </c>
      <c r="D24" s="11">
        <f>D25+D26</f>
        <v>43600</v>
      </c>
      <c r="E24" s="11">
        <f>E25+E26</f>
        <v>43600</v>
      </c>
      <c r="F24" s="11">
        <f>G24+H24</f>
        <v>60642</v>
      </c>
      <c r="G24" s="11">
        <f>G25+G26</f>
        <v>22579</v>
      </c>
      <c r="H24" s="11">
        <f>H25+H26</f>
        <v>38063</v>
      </c>
      <c r="I24" s="11">
        <f>I25+I26</f>
        <v>37693</v>
      </c>
      <c r="J24" s="11">
        <f>J25+J26</f>
        <v>0</v>
      </c>
      <c r="K24" s="11">
        <f>F24-I24-J24</f>
        <v>22949</v>
      </c>
    </row>
    <row r="25" spans="1:11" s="6" customFormat="1" x14ac:dyDescent="0.3">
      <c r="A25" s="10" t="s">
        <v>59</v>
      </c>
      <c r="B25" s="10" t="s">
        <v>63</v>
      </c>
      <c r="C25" s="10" t="s">
        <v>64</v>
      </c>
      <c r="D25" s="11">
        <v>38000</v>
      </c>
      <c r="E25" s="11">
        <v>38000</v>
      </c>
      <c r="F25" s="11">
        <f>G25+H25</f>
        <v>46222</v>
      </c>
      <c r="G25" s="11">
        <v>21944</v>
      </c>
      <c r="H25" s="11">
        <v>24278</v>
      </c>
      <c r="I25" s="11">
        <v>23779</v>
      </c>
      <c r="J25" s="11">
        <v>0</v>
      </c>
      <c r="K25" s="11">
        <f>F25-I25-J25</f>
        <v>22443</v>
      </c>
    </row>
    <row r="26" spans="1:11" s="6" customFormat="1" x14ac:dyDescent="0.3">
      <c r="A26" s="10" t="s">
        <v>62</v>
      </c>
      <c r="B26" s="10" t="s">
        <v>66</v>
      </c>
      <c r="C26" s="10" t="s">
        <v>67</v>
      </c>
      <c r="D26" s="11">
        <v>5600</v>
      </c>
      <c r="E26" s="11">
        <v>5600</v>
      </c>
      <c r="F26" s="11">
        <f>G26+H26</f>
        <v>14420</v>
      </c>
      <c r="G26" s="11">
        <v>635</v>
      </c>
      <c r="H26" s="11">
        <v>13785</v>
      </c>
      <c r="I26" s="11">
        <v>13914</v>
      </c>
      <c r="J26" s="11">
        <v>0</v>
      </c>
      <c r="K26" s="11">
        <f>F26-I26-J26</f>
        <v>506</v>
      </c>
    </row>
    <row r="27" spans="1:11" s="6" customFormat="1" ht="21.6" x14ac:dyDescent="0.3">
      <c r="A27" s="10" t="s">
        <v>65</v>
      </c>
      <c r="B27" s="10" t="s">
        <v>69</v>
      </c>
      <c r="C27" s="10" t="s">
        <v>70</v>
      </c>
      <c r="D27" s="11">
        <f>D28+D29+D30</f>
        <v>441700</v>
      </c>
      <c r="E27" s="11">
        <f>E28+E29+E30</f>
        <v>441700</v>
      </c>
      <c r="F27" s="11">
        <f>G27+H27</f>
        <v>468714</v>
      </c>
      <c r="G27" s="11">
        <f>G28+G29+G30</f>
        <v>310602</v>
      </c>
      <c r="H27" s="11">
        <f>H28+H29+H30</f>
        <v>158112</v>
      </c>
      <c r="I27" s="11">
        <f>I28+I29+I30</f>
        <v>130487</v>
      </c>
      <c r="J27" s="11">
        <f>J28+J29+J30</f>
        <v>1016</v>
      </c>
      <c r="K27" s="11">
        <f>F27-I27-J27</f>
        <v>337211</v>
      </c>
    </row>
    <row r="28" spans="1:11" s="6" customFormat="1" x14ac:dyDescent="0.3">
      <c r="A28" s="10" t="s">
        <v>68</v>
      </c>
      <c r="B28" s="10" t="s">
        <v>72</v>
      </c>
      <c r="C28" s="10" t="s">
        <v>73</v>
      </c>
      <c r="D28" s="11">
        <v>116000</v>
      </c>
      <c r="E28" s="11">
        <v>116000</v>
      </c>
      <c r="F28" s="11">
        <f>G28+H28</f>
        <v>124308</v>
      </c>
      <c r="G28" s="11">
        <v>74445</v>
      </c>
      <c r="H28" s="11">
        <v>49863</v>
      </c>
      <c r="I28" s="11">
        <v>42405</v>
      </c>
      <c r="J28" s="11">
        <v>0</v>
      </c>
      <c r="K28" s="11">
        <f>F28-I28-J28</f>
        <v>81903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5300</v>
      </c>
      <c r="E29" s="11">
        <v>5300</v>
      </c>
      <c r="F29" s="11">
        <f>G29+H29</f>
        <v>1400</v>
      </c>
      <c r="G29" s="11">
        <v>1400</v>
      </c>
      <c r="H29" s="11">
        <v>0</v>
      </c>
      <c r="I29" s="11">
        <v>362</v>
      </c>
      <c r="J29" s="11">
        <v>1016</v>
      </c>
      <c r="K29" s="11">
        <f>F29-I29-J29</f>
        <v>22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320400</v>
      </c>
      <c r="E30" s="11">
        <v>320400</v>
      </c>
      <c r="F30" s="11">
        <f>G30+H30</f>
        <v>343006</v>
      </c>
      <c r="G30" s="11">
        <v>234757</v>
      </c>
      <c r="H30" s="11">
        <v>108249</v>
      </c>
      <c r="I30" s="11">
        <v>87720</v>
      </c>
      <c r="J30" s="11">
        <v>0</v>
      </c>
      <c r="K30" s="11">
        <f>F30-I30-J30</f>
        <v>255286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4800</v>
      </c>
      <c r="E31" s="11">
        <v>4800</v>
      </c>
      <c r="F31" s="11">
        <f>G31+H31</f>
        <v>5851</v>
      </c>
      <c r="G31" s="11">
        <v>0</v>
      </c>
      <c r="H31" s="11">
        <v>5851</v>
      </c>
      <c r="I31" s="11">
        <v>5851</v>
      </c>
      <c r="J31" s="11">
        <v>0</v>
      </c>
      <c r="K31" s="11">
        <f>F31-I31-J31</f>
        <v>0</v>
      </c>
    </row>
    <row r="32" spans="1:11" s="6" customFormat="1" x14ac:dyDescent="0.3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17927</v>
      </c>
      <c r="G32" s="11">
        <v>1931</v>
      </c>
      <c r="H32" s="11">
        <v>15996</v>
      </c>
      <c r="I32" s="11">
        <v>0</v>
      </c>
      <c r="J32" s="11">
        <v>0</v>
      </c>
      <c r="K32" s="11">
        <f>F32-I32-J32</f>
        <v>17927</v>
      </c>
    </row>
    <row r="33" spans="1:11" s="6" customFormat="1" ht="21.6" x14ac:dyDescent="0.3">
      <c r="A33" s="10" t="s">
        <v>83</v>
      </c>
      <c r="B33" s="10" t="s">
        <v>87</v>
      </c>
      <c r="C33" s="10" t="s">
        <v>88</v>
      </c>
      <c r="D33" s="11">
        <f>D34+D38</f>
        <v>3481100</v>
      </c>
      <c r="E33" s="11">
        <f>E34+E38</f>
        <v>3487100</v>
      </c>
      <c r="F33" s="11">
        <f>G33+H33</f>
        <v>3486275</v>
      </c>
      <c r="G33" s="11">
        <f>G34+G38</f>
        <v>78178</v>
      </c>
      <c r="H33" s="11">
        <f>H34+H38</f>
        <v>3408097</v>
      </c>
      <c r="I33" s="11">
        <f>I34+I38</f>
        <v>3435668</v>
      </c>
      <c r="J33" s="11">
        <f>J34+J38</f>
        <v>0</v>
      </c>
      <c r="K33" s="11">
        <f>F33-I33-J33</f>
        <v>50607</v>
      </c>
    </row>
    <row r="34" spans="1:11" s="6" customFormat="1" ht="21.6" x14ac:dyDescent="0.3">
      <c r="A34" s="10" t="s">
        <v>86</v>
      </c>
      <c r="B34" s="10" t="s">
        <v>90</v>
      </c>
      <c r="C34" s="10" t="s">
        <v>91</v>
      </c>
      <c r="D34" s="11">
        <f>+D35+D36+D37</f>
        <v>3351000</v>
      </c>
      <c r="E34" s="11">
        <f>+E35+E36+E37</f>
        <v>3357000</v>
      </c>
      <c r="F34" s="11">
        <f>G34+H34</f>
        <v>3347186</v>
      </c>
      <c r="G34" s="11">
        <f>+G35+G36+G37</f>
        <v>0</v>
      </c>
      <c r="H34" s="11">
        <f>+H35+H36+H37</f>
        <v>3347186</v>
      </c>
      <c r="I34" s="11">
        <f>+I35+I36+I37</f>
        <v>3347186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222</v>
      </c>
      <c r="B35" s="10" t="s">
        <v>93</v>
      </c>
      <c r="C35" s="10" t="s">
        <v>94</v>
      </c>
      <c r="D35" s="11">
        <v>390000</v>
      </c>
      <c r="E35" s="11">
        <v>390000</v>
      </c>
      <c r="F35" s="11">
        <f>G35+H35</f>
        <v>380186</v>
      </c>
      <c r="G35" s="11">
        <v>0</v>
      </c>
      <c r="H35" s="11">
        <v>380186</v>
      </c>
      <c r="I35" s="11">
        <v>380186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223</v>
      </c>
      <c r="B36" s="10" t="s">
        <v>96</v>
      </c>
      <c r="C36" s="10" t="s">
        <v>97</v>
      </c>
      <c r="D36" s="11">
        <v>50000</v>
      </c>
      <c r="E36" s="11">
        <v>50000</v>
      </c>
      <c r="F36" s="11">
        <f>G36+H36</f>
        <v>50000</v>
      </c>
      <c r="G36" s="11">
        <v>0</v>
      </c>
      <c r="H36" s="11">
        <v>50000</v>
      </c>
      <c r="I36" s="11">
        <v>50000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99</v>
      </c>
      <c r="C37" s="10" t="s">
        <v>100</v>
      </c>
      <c r="D37" s="11">
        <v>2911000</v>
      </c>
      <c r="E37" s="11">
        <v>2917000</v>
      </c>
      <c r="F37" s="11">
        <f>G37+H37</f>
        <v>2917000</v>
      </c>
      <c r="G37" s="11">
        <v>0</v>
      </c>
      <c r="H37" s="11">
        <v>2917000</v>
      </c>
      <c r="I37" s="11">
        <v>2917000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224</v>
      </c>
      <c r="B38" s="10" t="s">
        <v>102</v>
      </c>
      <c r="C38" s="10" t="s">
        <v>103</v>
      </c>
      <c r="D38" s="11">
        <f>D39+D42+D43</f>
        <v>130100</v>
      </c>
      <c r="E38" s="11">
        <f>E39+E42+E43</f>
        <v>130100</v>
      </c>
      <c r="F38" s="11">
        <f>G38+H38</f>
        <v>139089</v>
      </c>
      <c r="G38" s="11">
        <f>G39+G42+G43</f>
        <v>78178</v>
      </c>
      <c r="H38" s="11">
        <f>H39+H42+H43</f>
        <v>60911</v>
      </c>
      <c r="I38" s="11">
        <f>I39+I42+I43</f>
        <v>88482</v>
      </c>
      <c r="J38" s="11">
        <f>J39+J42+J43</f>
        <v>0</v>
      </c>
      <c r="K38" s="11">
        <f>F38-I38-J38</f>
        <v>50607</v>
      </c>
    </row>
    <row r="39" spans="1:11" s="6" customFormat="1" ht="21.6" x14ac:dyDescent="0.3">
      <c r="A39" s="10" t="s">
        <v>225</v>
      </c>
      <c r="B39" s="10" t="s">
        <v>105</v>
      </c>
      <c r="C39" s="10" t="s">
        <v>106</v>
      </c>
      <c r="D39" s="11">
        <f>D40+D41</f>
        <v>121500</v>
      </c>
      <c r="E39" s="11">
        <f>E40+E41</f>
        <v>121500</v>
      </c>
      <c r="F39" s="11">
        <f>G39+H39</f>
        <v>124748</v>
      </c>
      <c r="G39" s="11">
        <f>G40+G41</f>
        <v>78178</v>
      </c>
      <c r="H39" s="11">
        <f>H40+H41</f>
        <v>46570</v>
      </c>
      <c r="I39" s="11">
        <f>I40+I41</f>
        <v>74141</v>
      </c>
      <c r="J39" s="11">
        <f>J40+J41</f>
        <v>0</v>
      </c>
      <c r="K39" s="11">
        <f>F39-I39-J39</f>
        <v>50607</v>
      </c>
    </row>
    <row r="40" spans="1:11" s="6" customFormat="1" ht="21.6" x14ac:dyDescent="0.3">
      <c r="A40" s="10" t="s">
        <v>101</v>
      </c>
      <c r="B40" s="10" t="s">
        <v>108</v>
      </c>
      <c r="C40" s="10" t="s">
        <v>109</v>
      </c>
      <c r="D40" s="11">
        <v>104000</v>
      </c>
      <c r="E40" s="11">
        <v>104000</v>
      </c>
      <c r="F40" s="11">
        <f>G40+H40</f>
        <v>107138</v>
      </c>
      <c r="G40" s="11">
        <v>74884</v>
      </c>
      <c r="H40" s="11">
        <v>32254</v>
      </c>
      <c r="I40" s="11">
        <v>58342</v>
      </c>
      <c r="J40" s="11">
        <v>0</v>
      </c>
      <c r="K40" s="11">
        <f>F40-I40-J40</f>
        <v>48796</v>
      </c>
    </row>
    <row r="41" spans="1:11" s="6" customFormat="1" ht="21.6" x14ac:dyDescent="0.3">
      <c r="A41" s="10" t="s">
        <v>104</v>
      </c>
      <c r="B41" s="10" t="s">
        <v>111</v>
      </c>
      <c r="C41" s="10" t="s">
        <v>112</v>
      </c>
      <c r="D41" s="11">
        <v>17500</v>
      </c>
      <c r="E41" s="11">
        <v>17500</v>
      </c>
      <c r="F41" s="11">
        <f>G41+H41</f>
        <v>17610</v>
      </c>
      <c r="G41" s="11">
        <v>3294</v>
      </c>
      <c r="H41" s="11">
        <v>14316</v>
      </c>
      <c r="I41" s="11">
        <v>15799</v>
      </c>
      <c r="J41" s="11">
        <v>0</v>
      </c>
      <c r="K41" s="11">
        <f>F41-I41-J41</f>
        <v>1811</v>
      </c>
    </row>
    <row r="42" spans="1:11" s="6" customFormat="1" ht="21.6" x14ac:dyDescent="0.3">
      <c r="A42" s="10" t="s">
        <v>107</v>
      </c>
      <c r="B42" s="10" t="s">
        <v>114</v>
      </c>
      <c r="C42" s="10" t="s">
        <v>115</v>
      </c>
      <c r="D42" s="11">
        <v>8600</v>
      </c>
      <c r="E42" s="11">
        <v>8600</v>
      </c>
      <c r="F42" s="11">
        <f>G42+H42</f>
        <v>7019</v>
      </c>
      <c r="G42" s="11">
        <v>0</v>
      </c>
      <c r="H42" s="11">
        <v>7019</v>
      </c>
      <c r="I42" s="11">
        <v>7019</v>
      </c>
      <c r="J42" s="11">
        <v>0</v>
      </c>
      <c r="K42" s="11">
        <f>F42-I42-J42</f>
        <v>0</v>
      </c>
    </row>
    <row r="43" spans="1:11" s="6" customFormat="1" ht="21.6" x14ac:dyDescent="0.3">
      <c r="A43" s="10" t="s">
        <v>110</v>
      </c>
      <c r="B43" s="10" t="s">
        <v>117</v>
      </c>
      <c r="C43" s="10" t="s">
        <v>118</v>
      </c>
      <c r="D43" s="11">
        <v>0</v>
      </c>
      <c r="E43" s="11">
        <v>0</v>
      </c>
      <c r="F43" s="11">
        <f>G43+H43</f>
        <v>7322</v>
      </c>
      <c r="G43" s="11">
        <v>0</v>
      </c>
      <c r="H43" s="11">
        <v>7322</v>
      </c>
      <c r="I43" s="11">
        <v>7322</v>
      </c>
      <c r="J43" s="11">
        <v>0</v>
      </c>
      <c r="K43" s="11">
        <f>F43-I43-J43</f>
        <v>0</v>
      </c>
    </row>
    <row r="44" spans="1:11" s="6" customFormat="1" x14ac:dyDescent="0.3">
      <c r="A44" s="10" t="s">
        <v>113</v>
      </c>
      <c r="B44" s="10" t="s">
        <v>120</v>
      </c>
      <c r="C44" s="10" t="s">
        <v>121</v>
      </c>
      <c r="D44" s="11">
        <f>D45</f>
        <v>500</v>
      </c>
      <c r="E44" s="11">
        <f>E45</f>
        <v>500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3">
      <c r="A45" s="10" t="s">
        <v>116</v>
      </c>
      <c r="B45" s="10" t="s">
        <v>123</v>
      </c>
      <c r="C45" s="10" t="s">
        <v>124</v>
      </c>
      <c r="D45" s="11">
        <f>D46</f>
        <v>500</v>
      </c>
      <c r="E45" s="11">
        <f>E46</f>
        <v>500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3">
      <c r="A46" s="10" t="s">
        <v>119</v>
      </c>
      <c r="B46" s="10" t="s">
        <v>126</v>
      </c>
      <c r="C46" s="10" t="s">
        <v>127</v>
      </c>
      <c r="D46" s="11">
        <v>500</v>
      </c>
      <c r="E46" s="11">
        <v>500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3">
      <c r="A47" s="10" t="s">
        <v>122</v>
      </c>
      <c r="B47" s="10" t="s">
        <v>129</v>
      </c>
      <c r="C47" s="10" t="s">
        <v>130</v>
      </c>
      <c r="D47" s="11">
        <f>D48+D52</f>
        <v>147060</v>
      </c>
      <c r="E47" s="11">
        <f>E48+E52</f>
        <v>197946</v>
      </c>
      <c r="F47" s="11">
        <f>G47+H47</f>
        <v>984205</v>
      </c>
      <c r="G47" s="11">
        <f>G48+G52</f>
        <v>747555</v>
      </c>
      <c r="H47" s="11">
        <f>H48+H52</f>
        <v>236650</v>
      </c>
      <c r="I47" s="11">
        <f>I48+I52</f>
        <v>144329</v>
      </c>
      <c r="J47" s="11">
        <f>J48+J52</f>
        <v>0</v>
      </c>
      <c r="K47" s="11">
        <f>F47-I47-J47</f>
        <v>839876</v>
      </c>
    </row>
    <row r="48" spans="1:11" s="6" customFormat="1" x14ac:dyDescent="0.3">
      <c r="A48" s="10" t="s">
        <v>125</v>
      </c>
      <c r="B48" s="10" t="s">
        <v>132</v>
      </c>
      <c r="C48" s="10" t="s">
        <v>133</v>
      </c>
      <c r="D48" s="11">
        <f>D49</f>
        <v>38400</v>
      </c>
      <c r="E48" s="11">
        <f>E49</f>
        <v>38400</v>
      </c>
      <c r="F48" s="11">
        <f>G48+H48</f>
        <v>33937</v>
      </c>
      <c r="G48" s="11">
        <f>G49</f>
        <v>8415</v>
      </c>
      <c r="H48" s="11">
        <f>H49</f>
        <v>25522</v>
      </c>
      <c r="I48" s="11">
        <f>I49</f>
        <v>25626</v>
      </c>
      <c r="J48" s="11">
        <f>J49</f>
        <v>0</v>
      </c>
      <c r="K48" s="11">
        <f>F48-I48-J48</f>
        <v>8311</v>
      </c>
    </row>
    <row r="49" spans="1:11" s="6" customFormat="1" ht="21.6" x14ac:dyDescent="0.3">
      <c r="A49" s="10" t="s">
        <v>128</v>
      </c>
      <c r="B49" s="10" t="s">
        <v>135</v>
      </c>
      <c r="C49" s="10" t="s">
        <v>136</v>
      </c>
      <c r="D49" s="11">
        <f>+D50</f>
        <v>38400</v>
      </c>
      <c r="E49" s="11">
        <f>+E50</f>
        <v>38400</v>
      </c>
      <c r="F49" s="11">
        <f>G49+H49</f>
        <v>33937</v>
      </c>
      <c r="G49" s="11">
        <f>+G50</f>
        <v>8415</v>
      </c>
      <c r="H49" s="11">
        <f>+H50</f>
        <v>25522</v>
      </c>
      <c r="I49" s="11">
        <f>+I50</f>
        <v>25626</v>
      </c>
      <c r="J49" s="11">
        <f>+J50</f>
        <v>0</v>
      </c>
      <c r="K49" s="11">
        <f>F49-I49-J49</f>
        <v>8311</v>
      </c>
    </row>
    <row r="50" spans="1:11" s="6" customFormat="1" x14ac:dyDescent="0.3">
      <c r="A50" s="10" t="s">
        <v>226</v>
      </c>
      <c r="B50" s="10" t="s">
        <v>138</v>
      </c>
      <c r="C50" s="10" t="s">
        <v>139</v>
      </c>
      <c r="D50" s="11">
        <f>D51</f>
        <v>38400</v>
      </c>
      <c r="E50" s="11">
        <f>E51</f>
        <v>38400</v>
      </c>
      <c r="F50" s="11">
        <f>G50+H50</f>
        <v>33937</v>
      </c>
      <c r="G50" s="11">
        <f>G51</f>
        <v>8415</v>
      </c>
      <c r="H50" s="11">
        <f>H51</f>
        <v>25522</v>
      </c>
      <c r="I50" s="11">
        <f>I51</f>
        <v>25626</v>
      </c>
      <c r="J50" s="11">
        <f>J51</f>
        <v>0</v>
      </c>
      <c r="K50" s="11">
        <f>F50-I50-J50</f>
        <v>8311</v>
      </c>
    </row>
    <row r="51" spans="1:11" s="6" customFormat="1" ht="21.6" x14ac:dyDescent="0.3">
      <c r="A51" s="10" t="s">
        <v>227</v>
      </c>
      <c r="B51" s="10" t="s">
        <v>141</v>
      </c>
      <c r="C51" s="10" t="s">
        <v>142</v>
      </c>
      <c r="D51" s="11">
        <v>38400</v>
      </c>
      <c r="E51" s="11">
        <v>38400</v>
      </c>
      <c r="F51" s="11">
        <f>G51+H51</f>
        <v>33937</v>
      </c>
      <c r="G51" s="11">
        <v>8415</v>
      </c>
      <c r="H51" s="11">
        <v>25522</v>
      </c>
      <c r="I51" s="11">
        <v>25626</v>
      </c>
      <c r="J51" s="11">
        <v>0</v>
      </c>
      <c r="K51" s="11">
        <f>F51-I51-J51</f>
        <v>8311</v>
      </c>
    </row>
    <row r="52" spans="1:11" s="6" customFormat="1" ht="21.6" x14ac:dyDescent="0.3">
      <c r="A52" s="10" t="s">
        <v>228</v>
      </c>
      <c r="B52" s="10" t="s">
        <v>144</v>
      </c>
      <c r="C52" s="10" t="s">
        <v>145</v>
      </c>
      <c r="D52" s="11">
        <f>+D53+D55+D58</f>
        <v>108660</v>
      </c>
      <c r="E52" s="11">
        <f>+E53+E55+E58</f>
        <v>159546</v>
      </c>
      <c r="F52" s="11">
        <f>G52+H52</f>
        <v>950268</v>
      </c>
      <c r="G52" s="11">
        <f>+G53+G55+G58</f>
        <v>739140</v>
      </c>
      <c r="H52" s="11">
        <f>+H53+H55+H58</f>
        <v>211128</v>
      </c>
      <c r="I52" s="11">
        <f>+I53+I55+I58</f>
        <v>118703</v>
      </c>
      <c r="J52" s="11">
        <f>+J53+J55+J58</f>
        <v>0</v>
      </c>
      <c r="K52" s="11">
        <f>F52-I52-J52</f>
        <v>831565</v>
      </c>
    </row>
    <row r="53" spans="1:11" s="6" customFormat="1" ht="21.6" x14ac:dyDescent="0.3">
      <c r="A53" s="10" t="s">
        <v>229</v>
      </c>
      <c r="B53" s="10" t="s">
        <v>147</v>
      </c>
      <c r="C53" s="10" t="s">
        <v>148</v>
      </c>
      <c r="D53" s="11">
        <f>+D54</f>
        <v>6000</v>
      </c>
      <c r="E53" s="11">
        <f>+E54</f>
        <v>56000</v>
      </c>
      <c r="F53" s="11">
        <f>G53+H53</f>
        <v>21659</v>
      </c>
      <c r="G53" s="11">
        <f>+G54</f>
        <v>0</v>
      </c>
      <c r="H53" s="11">
        <f>+H54</f>
        <v>21659</v>
      </c>
      <c r="I53" s="11">
        <f>+I54</f>
        <v>21659</v>
      </c>
      <c r="J53" s="11">
        <f>+J54</f>
        <v>0</v>
      </c>
      <c r="K53" s="11">
        <f>F53-I53-J53</f>
        <v>0</v>
      </c>
    </row>
    <row r="54" spans="1:11" s="6" customFormat="1" x14ac:dyDescent="0.3">
      <c r="A54" s="10" t="s">
        <v>146</v>
      </c>
      <c r="B54" s="10" t="s">
        <v>150</v>
      </c>
      <c r="C54" s="10" t="s">
        <v>151</v>
      </c>
      <c r="D54" s="11">
        <v>6000</v>
      </c>
      <c r="E54" s="11">
        <v>56000</v>
      </c>
      <c r="F54" s="11">
        <f>G54+H54</f>
        <v>21659</v>
      </c>
      <c r="G54" s="11">
        <v>0</v>
      </c>
      <c r="H54" s="11">
        <v>21659</v>
      </c>
      <c r="I54" s="11">
        <v>21659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230</v>
      </c>
      <c r="B55" s="10" t="s">
        <v>153</v>
      </c>
      <c r="C55" s="10" t="s">
        <v>154</v>
      </c>
      <c r="D55" s="11">
        <f>D56</f>
        <v>100000</v>
      </c>
      <c r="E55" s="11">
        <f>E56</f>
        <v>100000</v>
      </c>
      <c r="F55" s="11">
        <f>G55+H55</f>
        <v>925063</v>
      </c>
      <c r="G55" s="11">
        <f>G56</f>
        <v>739140</v>
      </c>
      <c r="H55" s="11">
        <f>H56</f>
        <v>185923</v>
      </c>
      <c r="I55" s="11">
        <f>I56</f>
        <v>93498</v>
      </c>
      <c r="J55" s="11">
        <f>J56</f>
        <v>0</v>
      </c>
      <c r="K55" s="11">
        <f>F55-I55-J55</f>
        <v>831565</v>
      </c>
    </row>
    <row r="56" spans="1:11" s="6" customFormat="1" ht="21.6" x14ac:dyDescent="0.3">
      <c r="A56" s="10" t="s">
        <v>149</v>
      </c>
      <c r="B56" s="10" t="s">
        <v>156</v>
      </c>
      <c r="C56" s="10" t="s">
        <v>157</v>
      </c>
      <c r="D56" s="11">
        <f>D57</f>
        <v>100000</v>
      </c>
      <c r="E56" s="11">
        <f>E57</f>
        <v>100000</v>
      </c>
      <c r="F56" s="11">
        <f>G56+H56</f>
        <v>925063</v>
      </c>
      <c r="G56" s="11">
        <f>G57</f>
        <v>739140</v>
      </c>
      <c r="H56" s="11">
        <f>H57</f>
        <v>185923</v>
      </c>
      <c r="I56" s="11">
        <f>I57</f>
        <v>93498</v>
      </c>
      <c r="J56" s="11">
        <f>J57</f>
        <v>0</v>
      </c>
      <c r="K56" s="11">
        <f>F56-I56-J56</f>
        <v>831565</v>
      </c>
    </row>
    <row r="57" spans="1:11" s="6" customFormat="1" ht="21.6" x14ac:dyDescent="0.3">
      <c r="A57" s="10" t="s">
        <v>152</v>
      </c>
      <c r="B57" s="10" t="s">
        <v>159</v>
      </c>
      <c r="C57" s="10" t="s">
        <v>160</v>
      </c>
      <c r="D57" s="11">
        <v>100000</v>
      </c>
      <c r="E57" s="11">
        <v>100000</v>
      </c>
      <c r="F57" s="11">
        <f>G57+H57</f>
        <v>925063</v>
      </c>
      <c r="G57" s="11">
        <v>739140</v>
      </c>
      <c r="H57" s="11">
        <v>185923</v>
      </c>
      <c r="I57" s="11">
        <v>93498</v>
      </c>
      <c r="J57" s="11">
        <v>0</v>
      </c>
      <c r="K57" s="11">
        <f>F57-I57-J57</f>
        <v>831565</v>
      </c>
    </row>
    <row r="58" spans="1:11" s="6" customFormat="1" ht="21.6" x14ac:dyDescent="0.3">
      <c r="A58" s="10" t="s">
        <v>231</v>
      </c>
      <c r="B58" s="10" t="s">
        <v>162</v>
      </c>
      <c r="C58" s="10" t="s">
        <v>163</v>
      </c>
      <c r="D58" s="11">
        <f>D59</f>
        <v>2660</v>
      </c>
      <c r="E58" s="11">
        <f>E59</f>
        <v>3546</v>
      </c>
      <c r="F58" s="11">
        <f>G58+H58</f>
        <v>3546</v>
      </c>
      <c r="G58" s="11">
        <f>G59</f>
        <v>0</v>
      </c>
      <c r="H58" s="11">
        <f>H59</f>
        <v>3546</v>
      </c>
      <c r="I58" s="11">
        <f>I59</f>
        <v>3546</v>
      </c>
      <c r="J58" s="11">
        <f>J59</f>
        <v>0</v>
      </c>
      <c r="K58" s="11">
        <f>F58-I58-J58</f>
        <v>0</v>
      </c>
    </row>
    <row r="59" spans="1:11" s="6" customFormat="1" x14ac:dyDescent="0.3">
      <c r="A59" s="10" t="s">
        <v>232</v>
      </c>
      <c r="B59" s="10" t="s">
        <v>165</v>
      </c>
      <c r="C59" s="10" t="s">
        <v>166</v>
      </c>
      <c r="D59" s="11">
        <v>2660</v>
      </c>
      <c r="E59" s="11">
        <v>3546</v>
      </c>
      <c r="F59" s="11">
        <f>G59+H59</f>
        <v>3546</v>
      </c>
      <c r="G59" s="11">
        <v>0</v>
      </c>
      <c r="H59" s="11">
        <v>3546</v>
      </c>
      <c r="I59" s="11">
        <v>3546</v>
      </c>
      <c r="J59" s="11">
        <v>0</v>
      </c>
      <c r="K59" s="11">
        <f>F59-I59-J59</f>
        <v>0</v>
      </c>
    </row>
    <row r="60" spans="1:11" s="6" customFormat="1" x14ac:dyDescent="0.3">
      <c r="A60" s="10" t="s">
        <v>233</v>
      </c>
      <c r="B60" s="10" t="s">
        <v>168</v>
      </c>
      <c r="C60" s="10" t="s">
        <v>169</v>
      </c>
      <c r="D60" s="11">
        <f>D61</f>
        <v>110300</v>
      </c>
      <c r="E60" s="11">
        <f>E61</f>
        <v>140300</v>
      </c>
      <c r="F60" s="11">
        <f>G60+H60</f>
        <v>111625</v>
      </c>
      <c r="G60" s="11">
        <f>G61</f>
        <v>0</v>
      </c>
      <c r="H60" s="11">
        <f>H61</f>
        <v>111625</v>
      </c>
      <c r="I60" s="11">
        <f>I61</f>
        <v>111625</v>
      </c>
      <c r="J60" s="11">
        <f>J61</f>
        <v>0</v>
      </c>
      <c r="K60" s="11">
        <f>F60-I60-J60</f>
        <v>0</v>
      </c>
    </row>
    <row r="61" spans="1:11" s="6" customFormat="1" ht="21.6" x14ac:dyDescent="0.3">
      <c r="A61" s="10" t="s">
        <v>234</v>
      </c>
      <c r="B61" s="10" t="s">
        <v>171</v>
      </c>
      <c r="C61" s="10" t="s">
        <v>172</v>
      </c>
      <c r="D61" s="11">
        <f>D62</f>
        <v>110300</v>
      </c>
      <c r="E61" s="11">
        <f>E62</f>
        <v>140300</v>
      </c>
      <c r="F61" s="11">
        <f>G61+H61</f>
        <v>111625</v>
      </c>
      <c r="G61" s="11">
        <f>G62</f>
        <v>0</v>
      </c>
      <c r="H61" s="11">
        <f>H62</f>
        <v>111625</v>
      </c>
      <c r="I61" s="11">
        <f>I62</f>
        <v>111625</v>
      </c>
      <c r="J61" s="11">
        <f>J62</f>
        <v>0</v>
      </c>
      <c r="K61" s="11">
        <f>F61-I61-J61</f>
        <v>0</v>
      </c>
    </row>
    <row r="62" spans="1:11" s="6" customFormat="1" ht="62.4" x14ac:dyDescent="0.3">
      <c r="A62" s="10" t="s">
        <v>235</v>
      </c>
      <c r="B62" s="10" t="s">
        <v>174</v>
      </c>
      <c r="C62" s="10" t="s">
        <v>175</v>
      </c>
      <c r="D62" s="11">
        <f>+D63+D64+D65</f>
        <v>110300</v>
      </c>
      <c r="E62" s="11">
        <f>+E63+E64+E65</f>
        <v>140300</v>
      </c>
      <c r="F62" s="11">
        <f>G62+H62</f>
        <v>111625</v>
      </c>
      <c r="G62" s="11">
        <f>+G63+G64+G65</f>
        <v>0</v>
      </c>
      <c r="H62" s="11">
        <f>+H63+H64+H65</f>
        <v>111625</v>
      </c>
      <c r="I62" s="11">
        <f>+I63+I64+I65</f>
        <v>111625</v>
      </c>
      <c r="J62" s="11">
        <f>+J63+J64+J65</f>
        <v>0</v>
      </c>
      <c r="K62" s="11">
        <f>F62-I62-J62</f>
        <v>0</v>
      </c>
    </row>
    <row r="63" spans="1:11" s="6" customFormat="1" x14ac:dyDescent="0.3">
      <c r="A63" s="10" t="s">
        <v>236</v>
      </c>
      <c r="B63" s="10" t="s">
        <v>177</v>
      </c>
      <c r="C63" s="10" t="s">
        <v>178</v>
      </c>
      <c r="D63" s="11">
        <v>0</v>
      </c>
      <c r="E63" s="11">
        <v>30000</v>
      </c>
      <c r="F63" s="11">
        <f>G63+H63</f>
        <v>30000</v>
      </c>
      <c r="G63" s="11">
        <v>0</v>
      </c>
      <c r="H63" s="11">
        <v>30000</v>
      </c>
      <c r="I63" s="11">
        <v>30000</v>
      </c>
      <c r="J63" s="11">
        <v>0</v>
      </c>
      <c r="K63" s="11">
        <f>F63-I63-J63</f>
        <v>0</v>
      </c>
    </row>
    <row r="64" spans="1:11" s="6" customFormat="1" ht="21.6" x14ac:dyDescent="0.3">
      <c r="A64" s="10" t="s">
        <v>237</v>
      </c>
      <c r="B64" s="10" t="s">
        <v>180</v>
      </c>
      <c r="C64" s="10" t="s">
        <v>181</v>
      </c>
      <c r="D64" s="11">
        <v>10300</v>
      </c>
      <c r="E64" s="11">
        <v>10300</v>
      </c>
      <c r="F64" s="11">
        <f>G64+H64</f>
        <v>6426</v>
      </c>
      <c r="G64" s="11">
        <v>0</v>
      </c>
      <c r="H64" s="11">
        <v>6426</v>
      </c>
      <c r="I64" s="11">
        <v>6426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238</v>
      </c>
      <c r="B65" s="10" t="s">
        <v>183</v>
      </c>
      <c r="C65" s="10" t="s">
        <v>184</v>
      </c>
      <c r="D65" s="11">
        <v>100000</v>
      </c>
      <c r="E65" s="11">
        <v>100000</v>
      </c>
      <c r="F65" s="11">
        <f>G65+H65</f>
        <v>75199</v>
      </c>
      <c r="G65" s="11">
        <v>0</v>
      </c>
      <c r="H65" s="11">
        <v>75199</v>
      </c>
      <c r="I65" s="11">
        <v>75199</v>
      </c>
      <c r="J65" s="11">
        <v>0</v>
      </c>
      <c r="K65" s="11">
        <f>F65-I65-J65</f>
        <v>0</v>
      </c>
    </row>
    <row r="66" spans="1:12" s="6" customFormat="1" x14ac:dyDescent="0.3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3">
      <c r="A67" s="13" t="s">
        <v>212</v>
      </c>
      <c r="B67" s="13"/>
      <c r="C67" s="13"/>
      <c r="D67" s="13"/>
      <c r="E67" s="13" t="s">
        <v>214</v>
      </c>
      <c r="F67" s="13"/>
      <c r="G67" s="13"/>
      <c r="H67" s="13"/>
      <c r="I67" s="13" t="s">
        <v>215</v>
      </c>
      <c r="J67" s="13"/>
      <c r="K67" s="13"/>
      <c r="L67" s="13"/>
    </row>
    <row r="68" spans="1:12" x14ac:dyDescent="0.3">
      <c r="A68" s="3" t="s">
        <v>213</v>
      </c>
      <c r="B68" s="3"/>
      <c r="C68" s="3"/>
      <c r="D68" s="3"/>
      <c r="E68" s="3"/>
      <c r="F68" s="3"/>
      <c r="G68" s="3"/>
      <c r="H68" s="3"/>
      <c r="I68" s="3" t="s">
        <v>216</v>
      </c>
      <c r="J68" s="3"/>
      <c r="K68" s="3"/>
      <c r="L68" s="3"/>
    </row>
    <row r="133" spans="1:20" x14ac:dyDescent="0.3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3">
    <mergeCell ref="A67:D67"/>
    <mergeCell ref="A68:D68"/>
    <mergeCell ref="E67:H67"/>
    <mergeCell ref="E68:H68"/>
    <mergeCell ref="I67:L67"/>
    <mergeCell ref="I68:L6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546DF-1BE7-4912-8E02-84735111C6DD}">
  <dimension ref="A1:T5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239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240</v>
      </c>
      <c r="C12" s="10" t="s">
        <v>22</v>
      </c>
      <c r="D12" s="11">
        <f>+D13+D19+D22</f>
        <v>16660</v>
      </c>
      <c r="E12" s="11">
        <f>+E13+E19+E22</f>
        <v>5262588</v>
      </c>
      <c r="F12" s="11">
        <f>G12+H12</f>
        <v>-118431</v>
      </c>
      <c r="G12" s="11">
        <f>+G13+G19+G22</f>
        <v>0</v>
      </c>
      <c r="H12" s="11">
        <f>+H13+H19+H22</f>
        <v>-118431</v>
      </c>
      <c r="I12" s="11">
        <f>+I13+I19+I22</f>
        <v>-118431</v>
      </c>
      <c r="J12" s="11">
        <f>+J13+J19+J22</f>
        <v>0</v>
      </c>
      <c r="K12" s="11">
        <f>F12-I12-J12</f>
        <v>0</v>
      </c>
    </row>
    <row r="13" spans="1:11" s="6" customFormat="1" x14ac:dyDescent="0.3">
      <c r="A13" s="10" t="s">
        <v>223</v>
      </c>
      <c r="B13" s="10" t="s">
        <v>168</v>
      </c>
      <c r="C13" s="10" t="s">
        <v>169</v>
      </c>
      <c r="D13" s="11">
        <f>D14</f>
        <v>4155</v>
      </c>
      <c r="E13" s="11">
        <f>E14</f>
        <v>5250083</v>
      </c>
      <c r="F13" s="11">
        <f>G13+H13</f>
        <v>4411303</v>
      </c>
      <c r="G13" s="11">
        <f>G14</f>
        <v>0</v>
      </c>
      <c r="H13" s="11">
        <f>H14</f>
        <v>4411303</v>
      </c>
      <c r="I13" s="11">
        <f>I14</f>
        <v>4411303</v>
      </c>
      <c r="J13" s="11">
        <f>J14</f>
        <v>0</v>
      </c>
      <c r="K13" s="11">
        <f>F13-I13-J13</f>
        <v>0</v>
      </c>
    </row>
    <row r="14" spans="1:11" s="6" customFormat="1" ht="21.6" x14ac:dyDescent="0.3">
      <c r="A14" s="10" t="s">
        <v>95</v>
      </c>
      <c r="B14" s="10" t="s">
        <v>171</v>
      </c>
      <c r="C14" s="10" t="s">
        <v>172</v>
      </c>
      <c r="D14" s="11">
        <f>D15+D17</f>
        <v>4155</v>
      </c>
      <c r="E14" s="11">
        <f>E15+E17</f>
        <v>5250083</v>
      </c>
      <c r="F14" s="11">
        <f>G14+H14</f>
        <v>4411303</v>
      </c>
      <c r="G14" s="11">
        <f>G15+G17</f>
        <v>0</v>
      </c>
      <c r="H14" s="11">
        <f>H15+H17</f>
        <v>4411303</v>
      </c>
      <c r="I14" s="11">
        <f>I15+I17</f>
        <v>4411303</v>
      </c>
      <c r="J14" s="11">
        <f>J15+J17</f>
        <v>0</v>
      </c>
      <c r="K14" s="11">
        <f>F14-I14-J14</f>
        <v>0</v>
      </c>
    </row>
    <row r="15" spans="1:11" s="6" customFormat="1" ht="62.4" x14ac:dyDescent="0.3">
      <c r="A15" s="10" t="s">
        <v>98</v>
      </c>
      <c r="B15" s="10" t="s">
        <v>174</v>
      </c>
      <c r="C15" s="10" t="s">
        <v>175</v>
      </c>
      <c r="D15" s="11">
        <f>+D16</f>
        <v>0</v>
      </c>
      <c r="E15" s="11">
        <f>+E16</f>
        <v>5245928</v>
      </c>
      <c r="F15" s="11">
        <f>G15+H15</f>
        <v>4407148</v>
      </c>
      <c r="G15" s="11">
        <f>+G16</f>
        <v>0</v>
      </c>
      <c r="H15" s="11">
        <f>+H16</f>
        <v>4407148</v>
      </c>
      <c r="I15" s="11">
        <f>+I16</f>
        <v>4407148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146</v>
      </c>
      <c r="B16" s="10" t="s">
        <v>186</v>
      </c>
      <c r="C16" s="10" t="s">
        <v>187</v>
      </c>
      <c r="D16" s="11">
        <v>0</v>
      </c>
      <c r="E16" s="11">
        <v>5245928</v>
      </c>
      <c r="F16" s="11">
        <f>G16+H16</f>
        <v>4407148</v>
      </c>
      <c r="G16" s="11">
        <v>0</v>
      </c>
      <c r="H16" s="11">
        <v>4407148</v>
      </c>
      <c r="I16" s="11">
        <v>4407148</v>
      </c>
      <c r="J16" s="11">
        <v>0</v>
      </c>
      <c r="K16" s="11">
        <f>F16-I16-J16</f>
        <v>0</v>
      </c>
    </row>
    <row r="17" spans="1:12" s="6" customFormat="1" ht="31.8" x14ac:dyDescent="0.3">
      <c r="A17" s="10" t="s">
        <v>158</v>
      </c>
      <c r="B17" s="10" t="s">
        <v>189</v>
      </c>
      <c r="C17" s="10" t="s">
        <v>190</v>
      </c>
      <c r="D17" s="11">
        <f>+D18</f>
        <v>4155</v>
      </c>
      <c r="E17" s="11">
        <f>+E18</f>
        <v>4155</v>
      </c>
      <c r="F17" s="11">
        <f>G17+H17</f>
        <v>4155</v>
      </c>
      <c r="G17" s="11">
        <f>+G18</f>
        <v>0</v>
      </c>
      <c r="H17" s="11">
        <f>+H18</f>
        <v>4155</v>
      </c>
      <c r="I17" s="11">
        <f>+I18</f>
        <v>4155</v>
      </c>
      <c r="J17" s="11">
        <f>+J18</f>
        <v>0</v>
      </c>
      <c r="K17" s="11">
        <f>F17-I17-J17</f>
        <v>0</v>
      </c>
    </row>
    <row r="18" spans="1:12" s="6" customFormat="1" ht="21.6" x14ac:dyDescent="0.3">
      <c r="A18" s="10" t="s">
        <v>241</v>
      </c>
      <c r="B18" s="10" t="s">
        <v>192</v>
      </c>
      <c r="C18" s="10" t="s">
        <v>193</v>
      </c>
      <c r="D18" s="11">
        <v>4155</v>
      </c>
      <c r="E18" s="11">
        <v>4155</v>
      </c>
      <c r="F18" s="11">
        <f>G18+H18</f>
        <v>4155</v>
      </c>
      <c r="G18" s="11">
        <v>0</v>
      </c>
      <c r="H18" s="11">
        <v>4155</v>
      </c>
      <c r="I18" s="11">
        <v>4155</v>
      </c>
      <c r="J18" s="11">
        <v>0</v>
      </c>
      <c r="K18" s="11">
        <f>F18-I18-J18</f>
        <v>0</v>
      </c>
    </row>
    <row r="19" spans="1:12" s="6" customFormat="1" ht="31.8" x14ac:dyDescent="0.3">
      <c r="A19" s="10" t="s">
        <v>242</v>
      </c>
      <c r="B19" s="10" t="s">
        <v>195</v>
      </c>
      <c r="C19" s="10" t="s">
        <v>196</v>
      </c>
      <c r="D19" s="11">
        <f>+D20</f>
        <v>0</v>
      </c>
      <c r="E19" s="11">
        <f>+E20</f>
        <v>0</v>
      </c>
      <c r="F19" s="11">
        <f>G19+H19</f>
        <v>-4542239</v>
      </c>
      <c r="G19" s="11">
        <f>+G20</f>
        <v>0</v>
      </c>
      <c r="H19" s="11">
        <f>+H20</f>
        <v>-4542239</v>
      </c>
      <c r="I19" s="11">
        <f>+I20</f>
        <v>-4542239</v>
      </c>
      <c r="J19" s="11">
        <f>+J20</f>
        <v>0</v>
      </c>
      <c r="K19" s="11">
        <f>F19-I19-J19</f>
        <v>0</v>
      </c>
    </row>
    <row r="20" spans="1:12" s="6" customFormat="1" ht="21.6" x14ac:dyDescent="0.3">
      <c r="A20" s="10" t="s">
        <v>243</v>
      </c>
      <c r="B20" s="10" t="s">
        <v>198</v>
      </c>
      <c r="C20" s="10" t="s">
        <v>199</v>
      </c>
      <c r="D20" s="11">
        <f>D21</f>
        <v>0</v>
      </c>
      <c r="E20" s="11">
        <f>E21</f>
        <v>0</v>
      </c>
      <c r="F20" s="11">
        <f>G20+H20</f>
        <v>-4542239</v>
      </c>
      <c r="G20" s="11">
        <f>G21</f>
        <v>0</v>
      </c>
      <c r="H20" s="11">
        <f>H21</f>
        <v>-4542239</v>
      </c>
      <c r="I20" s="11">
        <f>I21</f>
        <v>-4542239</v>
      </c>
      <c r="J20" s="11">
        <f>J21</f>
        <v>0</v>
      </c>
      <c r="K20" s="11">
        <f>F20-I20-J20</f>
        <v>0</v>
      </c>
    </row>
    <row r="21" spans="1:12" s="6" customFormat="1" x14ac:dyDescent="0.3">
      <c r="A21" s="10" t="s">
        <v>244</v>
      </c>
      <c r="B21" s="10" t="s">
        <v>201</v>
      </c>
      <c r="C21" s="10" t="s">
        <v>202</v>
      </c>
      <c r="D21" s="11">
        <v>0</v>
      </c>
      <c r="E21" s="11">
        <v>0</v>
      </c>
      <c r="F21" s="11">
        <f>G21+H21</f>
        <v>-4542239</v>
      </c>
      <c r="G21" s="11">
        <v>0</v>
      </c>
      <c r="H21" s="11">
        <v>-4542239</v>
      </c>
      <c r="I21" s="11">
        <v>-4542239</v>
      </c>
      <c r="J21" s="11">
        <v>0</v>
      </c>
      <c r="K21" s="11">
        <f>F21-I21-J21</f>
        <v>0</v>
      </c>
    </row>
    <row r="22" spans="1:12" s="6" customFormat="1" ht="31.8" x14ac:dyDescent="0.3">
      <c r="A22" s="10" t="s">
        <v>245</v>
      </c>
      <c r="B22" s="10" t="s">
        <v>204</v>
      </c>
      <c r="C22" s="10" t="s">
        <v>205</v>
      </c>
      <c r="D22" s="11">
        <f>+D23</f>
        <v>12505</v>
      </c>
      <c r="E22" s="11">
        <f>+E23</f>
        <v>12505</v>
      </c>
      <c r="F22" s="11">
        <f>G22+H22</f>
        <v>12505</v>
      </c>
      <c r="G22" s="11">
        <f>+G23</f>
        <v>0</v>
      </c>
      <c r="H22" s="11">
        <f>+H23</f>
        <v>12505</v>
      </c>
      <c r="I22" s="11">
        <f>+I23</f>
        <v>12505</v>
      </c>
      <c r="J22" s="11">
        <f>+J23</f>
        <v>0</v>
      </c>
      <c r="K22" s="11">
        <f>F22-I22-J22</f>
        <v>0</v>
      </c>
    </row>
    <row r="23" spans="1:12" s="6" customFormat="1" ht="21.6" x14ac:dyDescent="0.3">
      <c r="A23" s="10" t="s">
        <v>246</v>
      </c>
      <c r="B23" s="10" t="s">
        <v>207</v>
      </c>
      <c r="C23" s="10" t="s">
        <v>208</v>
      </c>
      <c r="D23" s="11">
        <f>D24</f>
        <v>12505</v>
      </c>
      <c r="E23" s="11">
        <f>E24</f>
        <v>12505</v>
      </c>
      <c r="F23" s="11">
        <f>G23+H23</f>
        <v>12505</v>
      </c>
      <c r="G23" s="11">
        <f>G24</f>
        <v>0</v>
      </c>
      <c r="H23" s="11">
        <f>H24</f>
        <v>12505</v>
      </c>
      <c r="I23" s="11">
        <f>I24</f>
        <v>12505</v>
      </c>
      <c r="J23" s="11">
        <f>J24</f>
        <v>0</v>
      </c>
      <c r="K23" s="11">
        <f>F23-I23-J23</f>
        <v>0</v>
      </c>
    </row>
    <row r="24" spans="1:12" s="6" customFormat="1" ht="21.6" x14ac:dyDescent="0.3">
      <c r="A24" s="10" t="s">
        <v>247</v>
      </c>
      <c r="B24" s="10" t="s">
        <v>210</v>
      </c>
      <c r="C24" s="10" t="s">
        <v>211</v>
      </c>
      <c r="D24" s="11">
        <v>12505</v>
      </c>
      <c r="E24" s="11">
        <v>12505</v>
      </c>
      <c r="F24" s="11">
        <f>G24+H24</f>
        <v>12505</v>
      </c>
      <c r="G24" s="11">
        <v>0</v>
      </c>
      <c r="H24" s="11">
        <v>12505</v>
      </c>
      <c r="I24" s="11">
        <v>12505</v>
      </c>
      <c r="J24" s="11">
        <v>0</v>
      </c>
      <c r="K24" s="11">
        <f>F24-I24-J24</f>
        <v>0</v>
      </c>
    </row>
    <row r="25" spans="1:12" s="6" customFormat="1" x14ac:dyDescent="0.3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3">
      <c r="A26" s="13" t="s">
        <v>212</v>
      </c>
      <c r="B26" s="13"/>
      <c r="C26" s="13"/>
      <c r="D26" s="13"/>
      <c r="E26" s="13" t="s">
        <v>214</v>
      </c>
      <c r="F26" s="13"/>
      <c r="G26" s="13"/>
      <c r="H26" s="13"/>
      <c r="I26" s="13" t="s">
        <v>215</v>
      </c>
      <c r="J26" s="13"/>
      <c r="K26" s="13"/>
      <c r="L26" s="13"/>
    </row>
    <row r="27" spans="1:12" x14ac:dyDescent="0.3">
      <c r="A27" s="3" t="s">
        <v>213</v>
      </c>
      <c r="B27" s="3"/>
      <c r="C27" s="3"/>
      <c r="D27" s="3"/>
      <c r="E27" s="3"/>
      <c r="F27" s="3"/>
      <c r="G27" s="3"/>
      <c r="H27" s="3"/>
      <c r="I27" s="3" t="s">
        <v>216</v>
      </c>
      <c r="J27" s="3"/>
      <c r="K27" s="3"/>
      <c r="L27" s="3"/>
    </row>
    <row r="51" spans="1:20" x14ac:dyDescent="0.3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2020-08-25T09:02:01Z</dcterms:created>
  <dcterms:modified xsi:type="dcterms:W3CDTF">2020-08-25T09:02:07Z</dcterms:modified>
</cp:coreProperties>
</file>