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4F725E6E-86F1-46D0-8259-6181A5149B32}" xr6:coauthVersionLast="43" xr6:coauthVersionMax="43" xr10:uidLastSave="{00000000-0000-0000-0000-000000000000}"/>
  <bookViews>
    <workbookView xWindow="390" yWindow="390" windowWidth="15375" windowHeight="7875" activeTab="2" xr2:uid="{5056DC59-1686-41E9-9B5C-CCCED1388706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E12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J12" i="3" s="1"/>
  <c r="F17" i="3"/>
  <c r="K17" i="3" s="1"/>
  <c r="D20" i="3"/>
  <c r="D19" i="3" s="1"/>
  <c r="D18" i="3" s="1"/>
  <c r="E20" i="3"/>
  <c r="E19" i="3" s="1"/>
  <c r="E18" i="3" s="1"/>
  <c r="G20" i="3"/>
  <c r="G19" i="3" s="1"/>
  <c r="H20" i="3"/>
  <c r="F20" i="3" s="1"/>
  <c r="K20" i="3" s="1"/>
  <c r="I20" i="3"/>
  <c r="I19" i="3" s="1"/>
  <c r="I18" i="3" s="1"/>
  <c r="J20" i="3"/>
  <c r="J19" i="3" s="1"/>
  <c r="J18" i="3" s="1"/>
  <c r="F21" i="3"/>
  <c r="K21" i="3"/>
  <c r="F22" i="3"/>
  <c r="K22" i="3" s="1"/>
  <c r="F23" i="3"/>
  <c r="K23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F34" i="2" s="1"/>
  <c r="H34" i="2"/>
  <c r="I34" i="2"/>
  <c r="J34" i="2"/>
  <c r="K34" i="2"/>
  <c r="F35" i="2"/>
  <c r="K35" i="2" s="1"/>
  <c r="F36" i="2"/>
  <c r="K36" i="2"/>
  <c r="F37" i="2"/>
  <c r="K37" i="2" s="1"/>
  <c r="E38" i="2"/>
  <c r="I38" i="2"/>
  <c r="D39" i="2"/>
  <c r="D38" i="2" s="1"/>
  <c r="E39" i="2"/>
  <c r="G39" i="2"/>
  <c r="G38" i="2" s="1"/>
  <c r="H39" i="2"/>
  <c r="F39" i="2" s="1"/>
  <c r="K39" i="2" s="1"/>
  <c r="I39" i="2"/>
  <c r="J39" i="2"/>
  <c r="J38" i="2" s="1"/>
  <c r="F40" i="2"/>
  <c r="K40" i="2"/>
  <c r="F41" i="2"/>
  <c r="K41" i="2" s="1"/>
  <c r="F42" i="2"/>
  <c r="K42" i="2"/>
  <c r="F43" i="2"/>
  <c r="K43" i="2" s="1"/>
  <c r="D45" i="2"/>
  <c r="D44" i="2" s="1"/>
  <c r="E45" i="2"/>
  <c r="E44" i="2" s="1"/>
  <c r="G45" i="2"/>
  <c r="G44" i="2" s="1"/>
  <c r="H45" i="2"/>
  <c r="F45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 s="1"/>
  <c r="D53" i="2"/>
  <c r="D52" i="2" s="1"/>
  <c r="E53" i="2"/>
  <c r="E52" i="2" s="1"/>
  <c r="G53" i="2"/>
  <c r="H53" i="2"/>
  <c r="F53" i="2" s="1"/>
  <c r="I53" i="2"/>
  <c r="I52" i="2" s="1"/>
  <c r="J53" i="2"/>
  <c r="J52" i="2" s="1"/>
  <c r="F54" i="2"/>
  <c r="K54" i="2"/>
  <c r="F55" i="2"/>
  <c r="K55" i="2" s="1"/>
  <c r="E56" i="2"/>
  <c r="D57" i="2"/>
  <c r="D56" i="2" s="1"/>
  <c r="E57" i="2"/>
  <c r="G57" i="2"/>
  <c r="G56" i="2" s="1"/>
  <c r="H57" i="2"/>
  <c r="F57" i="2" s="1"/>
  <c r="I57" i="2"/>
  <c r="I56" i="2" s="1"/>
  <c r="J57" i="2"/>
  <c r="J56" i="2" s="1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1" i="2"/>
  <c r="E61" i="2"/>
  <c r="G61" i="2"/>
  <c r="H61" i="2"/>
  <c r="F61" i="2" s="1"/>
  <c r="I61" i="2"/>
  <c r="J61" i="2"/>
  <c r="F62" i="2"/>
  <c r="K62" i="2"/>
  <c r="F63" i="2"/>
  <c r="K63" i="2" s="1"/>
  <c r="D66" i="2"/>
  <c r="D65" i="2" s="1"/>
  <c r="D64" i="2" s="1"/>
  <c r="E66" i="2"/>
  <c r="E65" i="2" s="1"/>
  <c r="E64" i="2" s="1"/>
  <c r="G66" i="2"/>
  <c r="G65" i="2" s="1"/>
  <c r="H66" i="2"/>
  <c r="F66" i="2" s="1"/>
  <c r="I66" i="2"/>
  <c r="I65" i="2" s="1"/>
  <c r="I64" i="2" s="1"/>
  <c r="J66" i="2"/>
  <c r="J65" i="2" s="1"/>
  <c r="J64" i="2" s="1"/>
  <c r="F67" i="2"/>
  <c r="K67" i="2"/>
  <c r="F68" i="2"/>
  <c r="K68" i="2" s="1"/>
  <c r="D18" i="1"/>
  <c r="D17" i="1" s="1"/>
  <c r="D16" i="1" s="1"/>
  <c r="E18" i="1"/>
  <c r="G18" i="1"/>
  <c r="F18" i="1" s="1"/>
  <c r="H18" i="1"/>
  <c r="H17" i="1" s="1"/>
  <c r="H16" i="1" s="1"/>
  <c r="I18" i="1"/>
  <c r="J18" i="1"/>
  <c r="J17" i="1" s="1"/>
  <c r="J16" i="1" s="1"/>
  <c r="K18" i="1"/>
  <c r="F19" i="1"/>
  <c r="K19" i="1" s="1"/>
  <c r="D20" i="1"/>
  <c r="E20" i="1"/>
  <c r="G20" i="1"/>
  <c r="H20" i="1"/>
  <c r="F20" i="1" s="1"/>
  <c r="K20" i="1" s="1"/>
  <c r="I20" i="1"/>
  <c r="J20" i="1"/>
  <c r="F21" i="1"/>
  <c r="K21" i="1"/>
  <c r="F22" i="1"/>
  <c r="K22" i="1" s="1"/>
  <c r="D25" i="1"/>
  <c r="D24" i="1" s="1"/>
  <c r="D23" i="1" s="1"/>
  <c r="E25" i="1"/>
  <c r="G25" i="1"/>
  <c r="G24" i="1" s="1"/>
  <c r="H25" i="1"/>
  <c r="F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E24" i="1" s="1"/>
  <c r="E23" i="1" s="1"/>
  <c r="G28" i="1"/>
  <c r="H28" i="1"/>
  <c r="F28" i="1" s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E35" i="1"/>
  <c r="E34" i="1" s="1"/>
  <c r="G35" i="1"/>
  <c r="F35" i="1" s="1"/>
  <c r="H35" i="1"/>
  <c r="I35" i="1"/>
  <c r="J35" i="1"/>
  <c r="J34" i="1" s="1"/>
  <c r="K35" i="1"/>
  <c r="F36" i="1"/>
  <c r="K36" i="1" s="1"/>
  <c r="F37" i="1"/>
  <c r="K37" i="1"/>
  <c r="F38" i="1"/>
  <c r="K38" i="1" s="1"/>
  <c r="E39" i="1"/>
  <c r="D40" i="1"/>
  <c r="D39" i="1" s="1"/>
  <c r="E40" i="1"/>
  <c r="G40" i="1"/>
  <c r="G39" i="1" s="1"/>
  <c r="H40" i="1"/>
  <c r="F40" i="1" s="1"/>
  <c r="I40" i="1"/>
  <c r="I39" i="1" s="1"/>
  <c r="J40" i="1"/>
  <c r="J39" i="1" s="1"/>
  <c r="F41" i="1"/>
  <c r="K41" i="1"/>
  <c r="F42" i="1"/>
  <c r="K42" i="1" s="1"/>
  <c r="F43" i="1"/>
  <c r="K43" i="1"/>
  <c r="F44" i="1"/>
  <c r="K44" i="1" s="1"/>
  <c r="E45" i="1"/>
  <c r="D46" i="1"/>
  <c r="D45" i="1" s="1"/>
  <c r="E46" i="1"/>
  <c r="G46" i="1"/>
  <c r="G45" i="1" s="1"/>
  <c r="H46" i="1"/>
  <c r="F46" i="1" s="1"/>
  <c r="I46" i="1"/>
  <c r="I45" i="1" s="1"/>
  <c r="J46" i="1"/>
  <c r="J45" i="1" s="1"/>
  <c r="F47" i="1"/>
  <c r="K47" i="1"/>
  <c r="D51" i="1"/>
  <c r="D50" i="1" s="1"/>
  <c r="D49" i="1" s="1"/>
  <c r="E51" i="1"/>
  <c r="E50" i="1" s="1"/>
  <c r="E49" i="1" s="1"/>
  <c r="G51" i="1"/>
  <c r="F51" i="1" s="1"/>
  <c r="H51" i="1"/>
  <c r="H50" i="1" s="1"/>
  <c r="H49" i="1" s="1"/>
  <c r="I51" i="1"/>
  <c r="I50" i="1" s="1"/>
  <c r="I49" i="1" s="1"/>
  <c r="J51" i="1"/>
  <c r="J50" i="1" s="1"/>
  <c r="J49" i="1" s="1"/>
  <c r="K51" i="1"/>
  <c r="F52" i="1"/>
  <c r="K52" i="1" s="1"/>
  <c r="E53" i="1"/>
  <c r="D54" i="1"/>
  <c r="E54" i="1"/>
  <c r="G54" i="1"/>
  <c r="G53" i="1" s="1"/>
  <c r="H54" i="1"/>
  <c r="F54" i="1" s="1"/>
  <c r="I54" i="1"/>
  <c r="I53" i="1" s="1"/>
  <c r="J54" i="1"/>
  <c r="J53" i="1" s="1"/>
  <c r="F55" i="1"/>
  <c r="K55" i="1"/>
  <c r="F56" i="1"/>
  <c r="K56" i="1" s="1"/>
  <c r="E57" i="1"/>
  <c r="I57" i="1"/>
  <c r="D58" i="1"/>
  <c r="D57" i="1" s="1"/>
  <c r="E58" i="1"/>
  <c r="G58" i="1"/>
  <c r="G57" i="1" s="1"/>
  <c r="H58" i="1"/>
  <c r="F58" i="1" s="1"/>
  <c r="K58" i="1" s="1"/>
  <c r="I58" i="1"/>
  <c r="J58" i="1"/>
  <c r="J57" i="1" s="1"/>
  <c r="F59" i="1"/>
  <c r="K59" i="1"/>
  <c r="D60" i="1"/>
  <c r="E60" i="1"/>
  <c r="G60" i="1"/>
  <c r="F60" i="1" s="1"/>
  <c r="K60" i="1" s="1"/>
  <c r="H60" i="1"/>
  <c r="I60" i="1"/>
  <c r="J60" i="1"/>
  <c r="F61" i="1"/>
  <c r="K61" i="1" s="1"/>
  <c r="D62" i="1"/>
  <c r="E62" i="1"/>
  <c r="G62" i="1"/>
  <c r="H62" i="1"/>
  <c r="F62" i="1" s="1"/>
  <c r="K62" i="1" s="1"/>
  <c r="I62" i="1"/>
  <c r="J62" i="1"/>
  <c r="F63" i="1"/>
  <c r="K63" i="1"/>
  <c r="F64" i="1"/>
  <c r="K64" i="1" s="1"/>
  <c r="F65" i="1"/>
  <c r="K65" i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 s="1"/>
  <c r="F70" i="1"/>
  <c r="K70" i="1"/>
  <c r="F71" i="1"/>
  <c r="K71" i="1" s="1"/>
  <c r="F72" i="1"/>
  <c r="K72" i="1" s="1"/>
  <c r="F73" i="1"/>
  <c r="K73" i="1" s="1"/>
  <c r="G18" i="3" l="1"/>
  <c r="I12" i="3"/>
  <c r="D12" i="3"/>
  <c r="G15" i="3"/>
  <c r="H19" i="3"/>
  <c r="H18" i="3" s="1"/>
  <c r="H12" i="3" s="1"/>
  <c r="G49" i="2"/>
  <c r="K27" i="2"/>
  <c r="K53" i="2"/>
  <c r="J47" i="2"/>
  <c r="E47" i="2"/>
  <c r="K45" i="2"/>
  <c r="G33" i="2"/>
  <c r="K24" i="2"/>
  <c r="F56" i="2"/>
  <c r="K56" i="2" s="1"/>
  <c r="H47" i="2"/>
  <c r="I33" i="2"/>
  <c r="H33" i="2"/>
  <c r="K66" i="2"/>
  <c r="G64" i="2"/>
  <c r="K61" i="2"/>
  <c r="K57" i="2"/>
  <c r="G52" i="2"/>
  <c r="I47" i="2"/>
  <c r="D47" i="2"/>
  <c r="F44" i="2"/>
  <c r="K44" i="2" s="1"/>
  <c r="J33" i="2"/>
  <c r="J14" i="2" s="1"/>
  <c r="J13" i="2" s="1"/>
  <c r="J12" i="2" s="1"/>
  <c r="E33" i="2"/>
  <c r="E14" i="2" s="1"/>
  <c r="E13" i="2" s="1"/>
  <c r="E12" i="2" s="1"/>
  <c r="G22" i="2"/>
  <c r="I14" i="2"/>
  <c r="D14" i="2"/>
  <c r="G16" i="2"/>
  <c r="H65" i="2"/>
  <c r="H64" i="2" s="1"/>
  <c r="H56" i="2"/>
  <c r="H38" i="2"/>
  <c r="F38" i="2" s="1"/>
  <c r="K38" i="2" s="1"/>
  <c r="H23" i="2"/>
  <c r="H22" i="2" s="1"/>
  <c r="H14" i="2" s="1"/>
  <c r="H13" i="2" s="1"/>
  <c r="H12" i="2" s="1"/>
  <c r="H52" i="2"/>
  <c r="H44" i="2"/>
  <c r="F67" i="1"/>
  <c r="K67" i="1" s="1"/>
  <c r="G66" i="1"/>
  <c r="F66" i="1" s="1"/>
  <c r="K66" i="1" s="1"/>
  <c r="F68" i="1"/>
  <c r="K68" i="1" s="1"/>
  <c r="K40" i="1"/>
  <c r="I34" i="1"/>
  <c r="D34" i="1"/>
  <c r="G17" i="1"/>
  <c r="D53" i="1"/>
  <c r="D48" i="1" s="1"/>
  <c r="G50" i="1"/>
  <c r="K28" i="1"/>
  <c r="J15" i="1"/>
  <c r="J14" i="1" s="1"/>
  <c r="E17" i="1"/>
  <c r="E16" i="1" s="1"/>
  <c r="E15" i="1" s="1"/>
  <c r="E14" i="1" s="1"/>
  <c r="I48" i="1"/>
  <c r="F45" i="1"/>
  <c r="K45" i="1" s="1"/>
  <c r="G23" i="1"/>
  <c r="F57" i="1"/>
  <c r="K57" i="1" s="1"/>
  <c r="K54" i="1"/>
  <c r="J48" i="1"/>
  <c r="E48" i="1"/>
  <c r="K46" i="1"/>
  <c r="G34" i="1"/>
  <c r="K25" i="1"/>
  <c r="I17" i="1"/>
  <c r="I16" i="1" s="1"/>
  <c r="D15" i="1"/>
  <c r="H53" i="1"/>
  <c r="H48" i="1" s="1"/>
  <c r="H24" i="1"/>
  <c r="H23" i="1" s="1"/>
  <c r="H57" i="1"/>
  <c r="H45" i="1"/>
  <c r="H39" i="1"/>
  <c r="F39" i="1" s="1"/>
  <c r="K39" i="1" s="1"/>
  <c r="F19" i="3" l="1"/>
  <c r="K19" i="3" s="1"/>
  <c r="F18" i="3"/>
  <c r="K18" i="3" s="1"/>
  <c r="F15" i="3"/>
  <c r="K15" i="3" s="1"/>
  <c r="G14" i="3"/>
  <c r="F23" i="2"/>
  <c r="K23" i="2" s="1"/>
  <c r="D13" i="2"/>
  <c r="D12" i="2" s="1"/>
  <c r="F64" i="2"/>
  <c r="K64" i="2" s="1"/>
  <c r="F33" i="2"/>
  <c r="K33" i="2" s="1"/>
  <c r="I13" i="2"/>
  <c r="I12" i="2" s="1"/>
  <c r="F52" i="2"/>
  <c r="K52" i="2" s="1"/>
  <c r="F65" i="2"/>
  <c r="K65" i="2" s="1"/>
  <c r="F16" i="2"/>
  <c r="K16" i="2" s="1"/>
  <c r="G15" i="2"/>
  <c r="F22" i="2"/>
  <c r="K22" i="2" s="1"/>
  <c r="F49" i="2"/>
  <c r="K49" i="2" s="1"/>
  <c r="G48" i="2"/>
  <c r="J12" i="1"/>
  <c r="J13" i="1"/>
  <c r="I15" i="1"/>
  <c r="I14" i="1" s="1"/>
  <c r="F23" i="1"/>
  <c r="K23" i="1" s="1"/>
  <c r="F53" i="1"/>
  <c r="K53" i="1" s="1"/>
  <c r="H34" i="1"/>
  <c r="H15" i="1" s="1"/>
  <c r="H14" i="1" s="1"/>
  <c r="F17" i="1"/>
  <c r="K17" i="1" s="1"/>
  <c r="G16" i="1"/>
  <c r="F50" i="1"/>
  <c r="K50" i="1" s="1"/>
  <c r="G49" i="1"/>
  <c r="D14" i="1"/>
  <c r="F24" i="1"/>
  <c r="K24" i="1" s="1"/>
  <c r="E12" i="1"/>
  <c r="E13" i="1"/>
  <c r="G13" i="3" l="1"/>
  <c r="F14" i="3"/>
  <c r="K14" i="3" s="1"/>
  <c r="F48" i="2"/>
  <c r="K48" i="2" s="1"/>
  <c r="G47" i="2"/>
  <c r="F47" i="2" s="1"/>
  <c r="K47" i="2" s="1"/>
  <c r="F15" i="2"/>
  <c r="K15" i="2" s="1"/>
  <c r="G14" i="2"/>
  <c r="D12" i="1"/>
  <c r="D13" i="1"/>
  <c r="I12" i="1"/>
  <c r="I13" i="1"/>
  <c r="F49" i="1"/>
  <c r="K49" i="1" s="1"/>
  <c r="G48" i="1"/>
  <c r="F48" i="1" s="1"/>
  <c r="K48" i="1" s="1"/>
  <c r="H12" i="1"/>
  <c r="H13" i="1"/>
  <c r="F16" i="1"/>
  <c r="K16" i="1" s="1"/>
  <c r="G15" i="1"/>
  <c r="F34" i="1"/>
  <c r="K34" i="1" s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<sst xmlns="http://schemas.openxmlformats.org/spreadsheetml/2006/main" count="468" uniqueCount="241">
  <si>
    <t>CENTRALIZAT</t>
  </si>
  <si>
    <t>CUI: 4446619</t>
  </si>
  <si>
    <t xml:space="preserve"> Anexa 12</t>
  </si>
  <si>
    <t>Cont de executie - Venituri - Bugetul local</t>
  </si>
  <si>
    <t>Trimestrul: 4,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</si>
  <si>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</si>
  <si>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</si>
  <si>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</si>
  <si>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</si>
  <si>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</si>
  <si>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</si>
  <si>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</si>
  <si>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</si>
  <si>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</si>
  <si>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</si>
  <si>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</si>
  <si>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</si>
  <si>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</si>
  <si>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</si>
  <si>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</si>
  <si>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</si>
  <si>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</si>
  <si>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</si>
  <si>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</si>
  <si>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</si>
  <si>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</si>
  <si>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</si>
  <si>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</si>
  <si>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</si>
  <si>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</si>
  <si>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</si>
  <si>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</si>
  <si>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</si>
  <si>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</si>
  <si>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</si>
  <si>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</si>
  <si>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</si>
  <si>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</si>
  <si>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</si>
  <si>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</si>
  <si>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</si>
  <si>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</si>
  <si>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</si>
  <si>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</si>
  <si>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</si>
  <si>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</si>
  <si>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</si>
  <si>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</si>
  <si>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</si>
  <si>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</si>
  <si>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</si>
  <si>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</si>
  <si>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</si>
  <si>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</si>
  <si>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</si>
  <si>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</si>
  <si>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</si>
  <si>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</si>
  <si>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</si>
  <si>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</si>
  <si>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</si>
  <si>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</si>
  <si>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</si>
  <si>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</si>
  <si>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</si>
  <si>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</si>
  <si>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</si>
  <si>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</si>
  <si>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</si>
  <si>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</si>
  <si>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</si>
  <si>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</si>
  <si>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</si>
  <si>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</si>
  <si>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</si>
  <si>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</si>
  <si>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</si>
  <si>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</si>
  <si>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</si>
  <si>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</si>
  <si>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</si>
  <si>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</si>
  <si>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</si>
  <si>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</si>
  <si>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</si>
  <si>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</si>
  <si>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</si>
  <si>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</si>
  <si>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</si>
  <si>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</si>
  <si>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</si>
  <si>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</si>
  <si>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</si>
  <si>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</si>
  <si>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</si>
  <si>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</si>
  <si>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</si>
  <si>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</si>
  <si>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</si>
  <si>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</si>
  <si>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</si>
  <si>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</si>
  <si>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</si>
  <si>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</si>
  <si>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</si>
  <si>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</si>
  <si>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</si>
  <si>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</si>
  <si>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</si>
  <si>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</si>
  <si>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</si>
  <si>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</si>
  <si>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</si>
  <si>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</si>
  <si>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</si>
  <si>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</si>
  <si>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</si>
  <si>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</si>
  <si>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</si>
  <si>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</si>
  <si>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</si>
  <si>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</si>
  <si>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</si>
  <si>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</si>
  <si>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</si>
  <si>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</si>
  <si>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</si>
  <si>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</si>
  <si>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</si>
  <si>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</si>
  <si>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</si>
  <si>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</si>
  <si>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</si>
  <si>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</si>
  <si>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</si>
  <si>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</si>
  <si>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</si>
  <si>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</si>
  <si>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</si>
  <si>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</si>
  <si>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</si>
  <si>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</si>
  <si>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</si>
  <si>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</si>
  <si>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</si>
  <si>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</si>
  <si>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</si>
  <si>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</si>
  <si>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</si>
  <si>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</si>
  <si>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</si>
  <si>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</si>
  <si>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81</t>
  </si>
  <si>
    <t>Alte venituri din taxe administrative, eliberari permise</t>
  </si>
  <si>
    <t>34.02.50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</si>
  <si>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</si>
  <si>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</si>
  <si>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</si>
  <si>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</si>
  <si>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</si>
  <si>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</si>
  <si>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</si>
  <si>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</si>
  <si>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</si>
  <si>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</si>
  <si>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</si>
  <si>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</si>
  <si>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</si>
  <si>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</si>
  <si>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</si>
  <si>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105</t>
  </si>
  <si>
    <t>Transferuri voluntare,  altele decat subventiile (cod 37.02.01+37.02.50)</t>
  </si>
  <si>
    <t>37.02</t>
  </si>
  <si>
    <t>106</t>
  </si>
  <si>
    <t>Donatii si sponsorizari</t>
  </si>
  <si>
    <t>37.02.01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</si>
  <si>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</si>
  <si>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</si>
  <si>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</si>
  <si>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</si>
  <si>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</si>
  <si>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</si>
  <si>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</si>
  <si>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</si>
  <si>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</si>
  <si>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</si>
  <si>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</si>
  <si>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</si>
  <si>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</si>
  <si>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</si>
  <si>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</si>
  <si>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</si>
  <si>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</si>
  <si>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</si>
  <si>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152</t>
  </si>
  <si>
    <t>Subventii pentru finantarea cheltuielilor de capital pentru unitatile de invatamant preuniversitar</t>
  </si>
  <si>
    <t>42.02.14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</si>
  <si>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</si>
  <si>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</si>
  <si>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</si>
  <si>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</si>
  <si>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</si>
  <si>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</si>
  <si>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</si>
  <si>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</si>
  <si>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</si>
  <si>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ORDONATOR DE CREDITE,</t>
  </si>
  <si>
    <t>PROF. IONITA BARNEA CIPRIAN</t>
  </si>
  <si>
    <t>.</t>
  </si>
  <si>
    <t>CONTABIL SEF,</t>
  </si>
  <si>
    <t>GHERASIM ZENOVICA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</si>
  <si>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</si>
  <si>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</si>
  <si>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</si>
  <si>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</si>
  <si>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</si>
  <si>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</si>
  <si>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</si>
  <si>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</si>
  <si>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</si>
  <si>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</si>
  <si>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</si>
  <si>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</si>
  <si>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77</t>
  </si>
  <si>
    <t>78</t>
  </si>
  <si>
    <t>87</t>
  </si>
  <si>
    <t>91</t>
  </si>
  <si>
    <t>97</t>
  </si>
  <si>
    <t>98</t>
  </si>
  <si>
    <t>99</t>
  </si>
  <si>
    <t>112</t>
  </si>
  <si>
    <t>113</t>
  </si>
  <si>
    <t>114</t>
  </si>
  <si>
    <t>119</t>
  </si>
  <si>
    <t>123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</si>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</sst>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54D5A-8305-46CE-953F-17716122B13E}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D14+D66</f>
        <v>5452260</v>
      </c>
      <c r="E12" s="11">
        <f>E14+E66</f>
        <v>7097760</v>
      </c>
      <c r="F12" s="11">
        <f>G12+H12</f>
        <v>8309211</v>
      </c>
      <c r="G12" s="11">
        <f>G14+G66</f>
        <v>1268570</v>
      </c>
      <c r="H12" s="11">
        <f>H14+H66</f>
        <v>7040641</v>
      </c>
      <c r="I12" s="11">
        <f>I14+I66</f>
        <v>6887905</v>
      </c>
      <c r="J12" s="11">
        <f>J14+J66</f>
        <v>12846</v>
      </c>
      <c r="K12" s="11">
        <f>F12-I12-J12</f>
        <v>1408460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D14-D35-D62</f>
        <v>1153504</v>
      </c>
      <c r="E13" s="11">
        <f>E14-E35-E62</f>
        <v>1211504</v>
      </c>
      <c r="F13" s="11">
        <f>G13+H13</f>
        <v>2468469</v>
      </c>
      <c r="G13" s="11">
        <f>G14-G35-G62</f>
        <v>1268570</v>
      </c>
      <c r="H13" s="11">
        <f>H14-H35-H62</f>
        <v>1199899</v>
      </c>
      <c r="I13" s="11">
        <f>I14-I35-I62</f>
        <v>1047163</v>
      </c>
      <c r="J13" s="11">
        <f>J14-J35-J62</f>
        <v>12846</v>
      </c>
      <c r="K13" s="11">
        <f>F13-I13-J13</f>
        <v>1408460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4503479</v>
      </c>
      <c r="E14" s="11">
        <f>E15+E48</f>
        <v>5652979</v>
      </c>
      <c r="F14" s="11">
        <f>G14+H14</f>
        <v>6907943</v>
      </c>
      <c r="G14" s="11">
        <f>G15+G48</f>
        <v>1268570</v>
      </c>
      <c r="H14" s="11">
        <f>H15+H48</f>
        <v>5639373</v>
      </c>
      <c r="I14" s="11">
        <f>I15+I48</f>
        <v>5486637</v>
      </c>
      <c r="J14" s="11">
        <f>J15+J48</f>
        <v>12846</v>
      </c>
      <c r="K14" s="11">
        <f>F14-I14-J14</f>
        <v>1408460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D16+D23+D34+D45</f>
        <v>4257004</v>
      </c>
      <c r="E15" s="11">
        <f>E16+E23+E34+E45</f>
        <v>5399004</v>
      </c>
      <c r="F15" s="11">
        <f>G15+H15</f>
        <v>5799609</v>
      </c>
      <c r="G15" s="11">
        <f>G16+G23+G34+G45</f>
        <v>428694</v>
      </c>
      <c r="H15" s="11">
        <f>H16+H23+H34+H45</f>
        <v>5370915</v>
      </c>
      <c r="I15" s="11">
        <f>I16+I23+I34+I45</f>
        <v>5329941</v>
      </c>
      <c r="J15" s="11">
        <f>J16+J23+J34+J45</f>
        <v>12846</v>
      </c>
      <c r="K15" s="11">
        <f>F15-I15-J15</f>
        <v>456822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555000</v>
      </c>
      <c r="E16" s="11">
        <f>+E17</f>
        <v>542000</v>
      </c>
      <c r="F16" s="11">
        <f>G16+H16</f>
        <v>587928</v>
      </c>
      <c r="G16" s="11">
        <f>+G17</f>
        <v>0</v>
      </c>
      <c r="H16" s="11">
        <f>+H17</f>
        <v>587928</v>
      </c>
      <c r="I16" s="11">
        <f>+I17</f>
        <v>587928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555000</v>
      </c>
      <c r="E17" s="11">
        <f>E18+E20</f>
        <v>542000</v>
      </c>
      <c r="F17" s="11">
        <f>G17+H17</f>
        <v>587928</v>
      </c>
      <c r="G17" s="11">
        <f>G18+G20</f>
        <v>0</v>
      </c>
      <c r="H17" s="11">
        <f>H18+H20</f>
        <v>587928</v>
      </c>
      <c r="I17" s="11">
        <f>I18+I20</f>
        <v>587928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4000</v>
      </c>
      <c r="E18" s="11">
        <f>+E19</f>
        <v>4000</v>
      </c>
      <c r="F18" s="11">
        <f>G18+H18</f>
        <v>3713</v>
      </c>
      <c r="G18" s="11">
        <f>+G19</f>
        <v>0</v>
      </c>
      <c r="H18" s="11">
        <f>+H19</f>
        <v>3713</v>
      </c>
      <c r="I18" s="11">
        <f>+I19</f>
        <v>3713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4000</v>
      </c>
      <c r="E19" s="11">
        <v>4000</v>
      </c>
      <c r="F19" s="11">
        <f>G19+H19</f>
        <v>3713</v>
      </c>
      <c r="G19" s="11">
        <v>0</v>
      </c>
      <c r="H19" s="11">
        <v>3713</v>
      </c>
      <c r="I19" s="11">
        <v>3713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551000</v>
      </c>
      <c r="E20" s="11">
        <f>E21+E22</f>
        <v>538000</v>
      </c>
      <c r="F20" s="11">
        <f>G20+H20</f>
        <v>584215</v>
      </c>
      <c r="G20" s="11">
        <f>G21+G22</f>
        <v>0</v>
      </c>
      <c r="H20" s="11">
        <f>H21+H22</f>
        <v>584215</v>
      </c>
      <c r="I20" s="11">
        <f>I21+I22</f>
        <v>584215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275000</v>
      </c>
      <c r="E21" s="11">
        <v>274000</v>
      </c>
      <c r="F21" s="11">
        <f>G21+H21</f>
        <v>324448</v>
      </c>
      <c r="G21" s="11">
        <v>0</v>
      </c>
      <c r="H21" s="11">
        <v>324448</v>
      </c>
      <c r="I21" s="11">
        <v>324448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276000</v>
      </c>
      <c r="E22" s="11">
        <v>264000</v>
      </c>
      <c r="F22" s="11">
        <f>G22+H22</f>
        <v>259767</v>
      </c>
      <c r="G22" s="11">
        <v>0</v>
      </c>
      <c r="H22" s="11">
        <v>259767</v>
      </c>
      <c r="I22" s="11">
        <v>259767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227250</v>
      </c>
      <c r="E23" s="11">
        <f>E24</f>
        <v>244250</v>
      </c>
      <c r="F23" s="11">
        <f>G23+H23</f>
        <v>576335</v>
      </c>
      <c r="G23" s="11">
        <f>G24</f>
        <v>378087</v>
      </c>
      <c r="H23" s="11">
        <f>H24</f>
        <v>198248</v>
      </c>
      <c r="I23" s="11">
        <f>I24</f>
        <v>172490</v>
      </c>
      <c r="J23" s="11">
        <f>J24</f>
        <v>12846</v>
      </c>
      <c r="K23" s="11">
        <f>F23-I23-J23</f>
        <v>390999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227250</v>
      </c>
      <c r="E24" s="11">
        <f>E25+E28+E32+E33</f>
        <v>244250</v>
      </c>
      <c r="F24" s="11">
        <f>G24+H24</f>
        <v>576335</v>
      </c>
      <c r="G24" s="11">
        <f>G25+G28+G32+G33</f>
        <v>378087</v>
      </c>
      <c r="H24" s="11">
        <f>H25+H28+H32+H33</f>
        <v>198248</v>
      </c>
      <c r="I24" s="11">
        <f>I25+I28+I32+I33</f>
        <v>172490</v>
      </c>
      <c r="J24" s="11">
        <f>J25+J28+J32+J33</f>
        <v>12846</v>
      </c>
      <c r="K24" s="11">
        <f>F24-I24-J24</f>
        <v>390999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62750</v>
      </c>
      <c r="E25" s="11">
        <f>E26+E27</f>
        <v>62750</v>
      </c>
      <c r="F25" s="11">
        <f>G25+H25</f>
        <v>51240</v>
      </c>
      <c r="G25" s="11">
        <f>G26+G27</f>
        <v>22949</v>
      </c>
      <c r="H25" s="11">
        <f>H26+H27</f>
        <v>28291</v>
      </c>
      <c r="I25" s="11">
        <f>I26+I27</f>
        <v>25197</v>
      </c>
      <c r="J25" s="11">
        <f>J26+J27</f>
        <v>0</v>
      </c>
      <c r="K25" s="11">
        <f>F25-I25-J25</f>
        <v>26043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56750</v>
      </c>
      <c r="E26" s="11">
        <v>56750</v>
      </c>
      <c r="F26" s="11">
        <f>G26+H26</f>
        <v>46759</v>
      </c>
      <c r="G26" s="11">
        <v>22443</v>
      </c>
      <c r="H26" s="11">
        <v>24316</v>
      </c>
      <c r="I26" s="11">
        <v>22101</v>
      </c>
      <c r="J26" s="11">
        <v>0</v>
      </c>
      <c r="K26" s="11">
        <f>F26-I26-J26</f>
        <v>24658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6000</v>
      </c>
      <c r="E27" s="11">
        <v>6000</v>
      </c>
      <c r="F27" s="11">
        <f>G27+H27</f>
        <v>4481</v>
      </c>
      <c r="G27" s="11">
        <v>506</v>
      </c>
      <c r="H27" s="11">
        <v>3975</v>
      </c>
      <c r="I27" s="11">
        <v>3096</v>
      </c>
      <c r="J27" s="11">
        <v>0</v>
      </c>
      <c r="K27" s="11">
        <f>F27-I27-J27</f>
        <v>1385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158500</v>
      </c>
      <c r="E28" s="11">
        <f>E29+E30+E31</f>
        <v>175500</v>
      </c>
      <c r="F28" s="11">
        <f>G28+H28</f>
        <v>501418</v>
      </c>
      <c r="G28" s="11">
        <f>G29+G30+G31</f>
        <v>337211</v>
      </c>
      <c r="H28" s="11">
        <f>H29+H30+H31</f>
        <v>164207</v>
      </c>
      <c r="I28" s="11">
        <f>I29+I30+I31</f>
        <v>141543</v>
      </c>
      <c r="J28" s="11">
        <f>J29+J30+J31</f>
        <v>0</v>
      </c>
      <c r="K28" s="11">
        <f>F28-I28-J28</f>
        <v>359875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34000</v>
      </c>
      <c r="E29" s="11">
        <v>51000</v>
      </c>
      <c r="F29" s="11">
        <f>G29+H29</f>
        <v>132695</v>
      </c>
      <c r="G29" s="11">
        <v>81903</v>
      </c>
      <c r="H29" s="11">
        <v>50792</v>
      </c>
      <c r="I29" s="11">
        <v>45390</v>
      </c>
      <c r="J29" s="11">
        <v>0</v>
      </c>
      <c r="K29" s="11">
        <f>F29-I29-J29</f>
        <v>87305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4500</v>
      </c>
      <c r="E30" s="11">
        <v>4500</v>
      </c>
      <c r="F30" s="11">
        <f>G30+H30</f>
        <v>2822</v>
      </c>
      <c r="G30" s="11">
        <v>22</v>
      </c>
      <c r="H30" s="11">
        <v>2800</v>
      </c>
      <c r="I30" s="11">
        <v>428</v>
      </c>
      <c r="J30" s="11">
        <v>0</v>
      </c>
      <c r="K30" s="11">
        <f>F30-I30-J30</f>
        <v>2394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120000</v>
      </c>
      <c r="E31" s="11">
        <v>120000</v>
      </c>
      <c r="F31" s="11">
        <f>G31+H31</f>
        <v>365901</v>
      </c>
      <c r="G31" s="11">
        <v>255286</v>
      </c>
      <c r="H31" s="11">
        <v>110615</v>
      </c>
      <c r="I31" s="11">
        <v>95725</v>
      </c>
      <c r="J31" s="11">
        <v>0</v>
      </c>
      <c r="K31" s="11">
        <f>F31-I31-J31</f>
        <v>270176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6000</v>
      </c>
      <c r="E32" s="11">
        <v>6000</v>
      </c>
      <c r="F32" s="11">
        <f>G32+H32</f>
        <v>5750</v>
      </c>
      <c r="G32" s="11">
        <v>0</v>
      </c>
      <c r="H32" s="11">
        <v>5750</v>
      </c>
      <c r="I32" s="11">
        <v>5750</v>
      </c>
      <c r="J32" s="11">
        <v>0</v>
      </c>
      <c r="K32" s="11">
        <f>F32-I32-J32</f>
        <v>0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17927</v>
      </c>
      <c r="G33" s="11">
        <v>17927</v>
      </c>
      <c r="H33" s="11">
        <v>0</v>
      </c>
      <c r="I33" s="11">
        <v>0</v>
      </c>
      <c r="J33" s="11">
        <v>12846</v>
      </c>
      <c r="K33" s="11">
        <f>F33-I33-J33</f>
        <v>5081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3472754</v>
      </c>
      <c r="E34" s="11">
        <f>E35+E39</f>
        <v>4610754</v>
      </c>
      <c r="F34" s="11">
        <f>G34+H34</f>
        <v>4635324</v>
      </c>
      <c r="G34" s="11">
        <f>G35+G39</f>
        <v>50607</v>
      </c>
      <c r="H34" s="11">
        <f>H35+H39</f>
        <v>4584717</v>
      </c>
      <c r="I34" s="11">
        <f>I35+I39</f>
        <v>4569501</v>
      </c>
      <c r="J34" s="11">
        <f>J35+J39</f>
        <v>0</v>
      </c>
      <c r="K34" s="11">
        <f>F34-I34-J34</f>
        <v>65823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3336000</v>
      </c>
      <c r="E35" s="11">
        <f>+E36+E37+E38</f>
        <v>4420000</v>
      </c>
      <c r="F35" s="11">
        <f>G35+H35</f>
        <v>4420000</v>
      </c>
      <c r="G35" s="11">
        <f>+G36+G37+G38</f>
        <v>0</v>
      </c>
      <c r="H35" s="11">
        <f>+H36+H37+H38</f>
        <v>4420000</v>
      </c>
      <c r="I35" s="11">
        <f>+I36+I37+I38</f>
        <v>4420000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1136000</v>
      </c>
      <c r="E36" s="11">
        <v>1272000</v>
      </c>
      <c r="F36" s="11">
        <f>G36+H36</f>
        <v>1272000</v>
      </c>
      <c r="G36" s="11">
        <v>0</v>
      </c>
      <c r="H36" s="11">
        <v>1272000</v>
      </c>
      <c r="I36" s="11">
        <v>1272000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30000</v>
      </c>
      <c r="E37" s="11">
        <v>30000</v>
      </c>
      <c r="F37" s="11">
        <f>G37+H37</f>
        <v>30000</v>
      </c>
      <c r="G37" s="11">
        <v>0</v>
      </c>
      <c r="H37" s="11">
        <v>30000</v>
      </c>
      <c r="I37" s="11">
        <v>30000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2170000</v>
      </c>
      <c r="E38" s="11">
        <v>3118000</v>
      </c>
      <c r="F38" s="11">
        <f>G38+H38</f>
        <v>3118000</v>
      </c>
      <c r="G38" s="11">
        <v>0</v>
      </c>
      <c r="H38" s="11">
        <v>3118000</v>
      </c>
      <c r="I38" s="11">
        <v>3118000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136754</v>
      </c>
      <c r="E39" s="11">
        <f>E40+E43+E44</f>
        <v>190754</v>
      </c>
      <c r="F39" s="11">
        <f>G39+H39</f>
        <v>215324</v>
      </c>
      <c r="G39" s="11">
        <f>G40+G43+G44</f>
        <v>50607</v>
      </c>
      <c r="H39" s="11">
        <f>H40+H43+H44</f>
        <v>164717</v>
      </c>
      <c r="I39" s="11">
        <f>I40+I43+I44</f>
        <v>149501</v>
      </c>
      <c r="J39" s="11">
        <f>J40+J43+J44</f>
        <v>0</v>
      </c>
      <c r="K39" s="11">
        <f>F39-I39-J39</f>
        <v>65823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80000</v>
      </c>
      <c r="E40" s="11">
        <f>E41+E42</f>
        <v>80000</v>
      </c>
      <c r="F40" s="11">
        <f>G40+H40</f>
        <v>123178</v>
      </c>
      <c r="G40" s="11">
        <f>G41+G42</f>
        <v>50607</v>
      </c>
      <c r="H40" s="11">
        <f>H41+H42</f>
        <v>72571</v>
      </c>
      <c r="I40" s="11">
        <f>I41+I42</f>
        <v>57355</v>
      </c>
      <c r="J40" s="11">
        <f>J41+J42</f>
        <v>0</v>
      </c>
      <c r="K40" s="11">
        <f>F40-I40-J40</f>
        <v>65823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45000</v>
      </c>
      <c r="E41" s="11">
        <v>45000</v>
      </c>
      <c r="F41" s="11">
        <f>G41+H41</f>
        <v>115553</v>
      </c>
      <c r="G41" s="11">
        <v>48796</v>
      </c>
      <c r="H41" s="11">
        <v>66757</v>
      </c>
      <c r="I41" s="11">
        <v>51005</v>
      </c>
      <c r="J41" s="11">
        <v>0</v>
      </c>
      <c r="K41" s="11">
        <f>F41-I41-J41</f>
        <v>64548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35000</v>
      </c>
      <c r="E42" s="11">
        <v>35000</v>
      </c>
      <c r="F42" s="11">
        <f>G42+H42</f>
        <v>7625</v>
      </c>
      <c r="G42" s="11">
        <v>1811</v>
      </c>
      <c r="H42" s="11">
        <v>5814</v>
      </c>
      <c r="I42" s="11">
        <v>6350</v>
      </c>
      <c r="J42" s="11">
        <v>0</v>
      </c>
      <c r="K42" s="11">
        <f>F42-I42-J42</f>
        <v>1275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16754</v>
      </c>
      <c r="E43" s="11">
        <v>16754</v>
      </c>
      <c r="F43" s="11">
        <f>G43+H43</f>
        <v>6740</v>
      </c>
      <c r="G43" s="11">
        <v>0</v>
      </c>
      <c r="H43" s="11">
        <v>6740</v>
      </c>
      <c r="I43" s="11">
        <v>6740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40000</v>
      </c>
      <c r="E44" s="11">
        <v>94000</v>
      </c>
      <c r="F44" s="11">
        <f>G44+H44</f>
        <v>85406</v>
      </c>
      <c r="G44" s="11">
        <v>0</v>
      </c>
      <c r="H44" s="11">
        <v>85406</v>
      </c>
      <c r="I44" s="11">
        <v>85406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2000</v>
      </c>
      <c r="E45" s="11">
        <f>E46</f>
        <v>2000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2000</v>
      </c>
      <c r="E46" s="11">
        <f>E47</f>
        <v>2000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2000</v>
      </c>
      <c r="E47" s="11">
        <v>2000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D49+D53</f>
        <v>246475</v>
      </c>
      <c r="E48" s="11">
        <f>E49+E53</f>
        <v>253975</v>
      </c>
      <c r="F48" s="11">
        <f>G48+H48</f>
        <v>1108334</v>
      </c>
      <c r="G48" s="11">
        <f>G49+G53</f>
        <v>839876</v>
      </c>
      <c r="H48" s="11">
        <f>H49+H53</f>
        <v>268458</v>
      </c>
      <c r="I48" s="11">
        <f>I49+I53</f>
        <v>156696</v>
      </c>
      <c r="J48" s="11">
        <f>J49+J53</f>
        <v>0</v>
      </c>
      <c r="K48" s="11">
        <f>F48-I48-J48</f>
        <v>951638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</f>
        <v>45750</v>
      </c>
      <c r="E49" s="11">
        <f>E50</f>
        <v>45750</v>
      </c>
      <c r="F49" s="11">
        <f>G49+H49</f>
        <v>47008</v>
      </c>
      <c r="G49" s="11">
        <f>G50</f>
        <v>8311</v>
      </c>
      <c r="H49" s="11">
        <f>H50</f>
        <v>38697</v>
      </c>
      <c r="I49" s="11">
        <f>I50</f>
        <v>34626</v>
      </c>
      <c r="J49" s="11">
        <f>J50</f>
        <v>0</v>
      </c>
      <c r="K49" s="11">
        <f>F49-I49-J49</f>
        <v>12382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</f>
        <v>45750</v>
      </c>
      <c r="E50" s="11">
        <f>+E51</f>
        <v>45750</v>
      </c>
      <c r="F50" s="11">
        <f>G50+H50</f>
        <v>47008</v>
      </c>
      <c r="G50" s="11">
        <f>+G51</f>
        <v>8311</v>
      </c>
      <c r="H50" s="11">
        <f>+H51</f>
        <v>38697</v>
      </c>
      <c r="I50" s="11">
        <f>+I51</f>
        <v>34626</v>
      </c>
      <c r="J50" s="11">
        <f>+J51</f>
        <v>0</v>
      </c>
      <c r="K50" s="11">
        <f>F50-I50-J50</f>
        <v>12382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f>D52</f>
        <v>45750</v>
      </c>
      <c r="E51" s="11">
        <f>E52</f>
        <v>45750</v>
      </c>
      <c r="F51" s="11">
        <f>G51+H51</f>
        <v>47008</v>
      </c>
      <c r="G51" s="11">
        <f>G52</f>
        <v>8311</v>
      </c>
      <c r="H51" s="11">
        <f>H52</f>
        <v>38697</v>
      </c>
      <c r="I51" s="11">
        <f>I52</f>
        <v>34626</v>
      </c>
      <c r="J51" s="11">
        <f>J52</f>
        <v>0</v>
      </c>
      <c r="K51" s="11">
        <f>F51-I51-J51</f>
        <v>12382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45750</v>
      </c>
      <c r="E52" s="11">
        <v>45750</v>
      </c>
      <c r="F52" s="11">
        <f>G52+H52</f>
        <v>47008</v>
      </c>
      <c r="G52" s="11">
        <v>8311</v>
      </c>
      <c r="H52" s="11">
        <v>38697</v>
      </c>
      <c r="I52" s="11">
        <v>34626</v>
      </c>
      <c r="J52" s="11">
        <v>0</v>
      </c>
      <c r="K52" s="11">
        <f>F52-I52-J52</f>
        <v>12382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+D54+D57+D60+D62</f>
        <v>200725</v>
      </c>
      <c r="E53" s="11">
        <f>+E54+E57+E60+E62</f>
        <v>208225</v>
      </c>
      <c r="F53" s="11">
        <f>G53+H53</f>
        <v>1061326</v>
      </c>
      <c r="G53" s="11">
        <f>+G54+G57+G60+G62</f>
        <v>831565</v>
      </c>
      <c r="H53" s="11">
        <f>+H54+H57+H60+H62</f>
        <v>229761</v>
      </c>
      <c r="I53" s="11">
        <f>+I54+I57+I60+I62</f>
        <v>122070</v>
      </c>
      <c r="J53" s="11">
        <f>+J54+J57+J60+J62</f>
        <v>0</v>
      </c>
      <c r="K53" s="11">
        <f>F53-I53-J53</f>
        <v>939256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D55+D56</f>
        <v>40000</v>
      </c>
      <c r="E54" s="11">
        <f>E55+E56</f>
        <v>40000</v>
      </c>
      <c r="F54" s="11">
        <f>G54+H54</f>
        <v>2678</v>
      </c>
      <c r="G54" s="11">
        <f>G55+G56</f>
        <v>0</v>
      </c>
      <c r="H54" s="11">
        <f>H55+H56</f>
        <v>2678</v>
      </c>
      <c r="I54" s="11">
        <f>I55+I56</f>
        <v>2678</v>
      </c>
      <c r="J54" s="11">
        <f>J55+J56</f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10000</v>
      </c>
      <c r="E55" s="11">
        <v>10000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30000</v>
      </c>
      <c r="E56" s="11">
        <v>30000</v>
      </c>
      <c r="F56" s="11">
        <f>G56+H56</f>
        <v>2678</v>
      </c>
      <c r="G56" s="11">
        <v>0</v>
      </c>
      <c r="H56" s="11">
        <v>2678</v>
      </c>
      <c r="I56" s="11">
        <v>2678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146750</v>
      </c>
      <c r="E57" s="11">
        <f>E58</f>
        <v>146750</v>
      </c>
      <c r="F57" s="11">
        <f>G57+H57</f>
        <v>956452</v>
      </c>
      <c r="G57" s="11">
        <f>G58</f>
        <v>831565</v>
      </c>
      <c r="H57" s="11">
        <f>H58</f>
        <v>124887</v>
      </c>
      <c r="I57" s="11">
        <f>I58</f>
        <v>99918</v>
      </c>
      <c r="J57" s="11">
        <f>J58</f>
        <v>0</v>
      </c>
      <c r="K57" s="11">
        <f>F57-I57-J57</f>
        <v>856534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f>D59</f>
        <v>146750</v>
      </c>
      <c r="E58" s="11">
        <f>E59</f>
        <v>146750</v>
      </c>
      <c r="F58" s="11">
        <f>G58+H58</f>
        <v>956452</v>
      </c>
      <c r="G58" s="11">
        <f>G59</f>
        <v>831565</v>
      </c>
      <c r="H58" s="11">
        <f>H59</f>
        <v>124887</v>
      </c>
      <c r="I58" s="11">
        <f>I59</f>
        <v>99918</v>
      </c>
      <c r="J58" s="11">
        <f>J59</f>
        <v>0</v>
      </c>
      <c r="K58" s="11">
        <f>F58-I58-J58</f>
        <v>856534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v>146750</v>
      </c>
      <c r="E59" s="11">
        <v>146750</v>
      </c>
      <c r="F59" s="11">
        <f>G59+H59</f>
        <v>956452</v>
      </c>
      <c r="G59" s="11">
        <v>831565</v>
      </c>
      <c r="H59" s="11">
        <v>124887</v>
      </c>
      <c r="I59" s="11">
        <v>99918</v>
      </c>
      <c r="J59" s="11">
        <v>0</v>
      </c>
      <c r="K59" s="11">
        <f>F59-I59-J59</f>
        <v>856534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f>+D61</f>
        <v>0</v>
      </c>
      <c r="E60" s="11">
        <f>+E61</f>
        <v>0</v>
      </c>
      <c r="F60" s="11">
        <f>G60+H60</f>
        <v>82722</v>
      </c>
      <c r="G60" s="11">
        <f>+G61</f>
        <v>0</v>
      </c>
      <c r="H60" s="11">
        <f>+H61</f>
        <v>82722</v>
      </c>
      <c r="I60" s="11">
        <f>+I61</f>
        <v>0</v>
      </c>
      <c r="J60" s="11">
        <f>+J61</f>
        <v>0</v>
      </c>
      <c r="K60" s="11">
        <f>F60-I60-J60</f>
        <v>82722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82722</v>
      </c>
      <c r="G61" s="11">
        <v>0</v>
      </c>
      <c r="H61" s="11">
        <v>82722</v>
      </c>
      <c r="I61" s="11">
        <v>0</v>
      </c>
      <c r="J61" s="11">
        <v>0</v>
      </c>
      <c r="K61" s="11">
        <f>F61-I61-J61</f>
        <v>82722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D63+D64+D65</f>
        <v>13975</v>
      </c>
      <c r="E62" s="11">
        <f>E63+E64+E65</f>
        <v>21475</v>
      </c>
      <c r="F62" s="11">
        <f>G62+H62</f>
        <v>19474</v>
      </c>
      <c r="G62" s="11">
        <f>G63+G64+G65</f>
        <v>0</v>
      </c>
      <c r="H62" s="11">
        <f>H63+H64+H65</f>
        <v>19474</v>
      </c>
      <c r="I62" s="11">
        <f>I63+I64+I65</f>
        <v>19474</v>
      </c>
      <c r="J62" s="11">
        <f>J63+J64+J65</f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13975</v>
      </c>
      <c r="E63" s="11">
        <v>21475</v>
      </c>
      <c r="F63" s="11">
        <f>G63+H63</f>
        <v>19474</v>
      </c>
      <c r="G63" s="11">
        <v>0</v>
      </c>
      <c r="H63" s="11">
        <v>19474</v>
      </c>
      <c r="I63" s="11">
        <v>19474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v>0</v>
      </c>
      <c r="E64" s="11">
        <v>-361500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v>0</v>
      </c>
      <c r="E65" s="11">
        <v>361500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948781</v>
      </c>
      <c r="E66" s="11">
        <f>E67</f>
        <v>1444781</v>
      </c>
      <c r="F66" s="11">
        <f>G66+H66</f>
        <v>1401268</v>
      </c>
      <c r="G66" s="11">
        <f>G67</f>
        <v>0</v>
      </c>
      <c r="H66" s="11">
        <f>H67</f>
        <v>1401268</v>
      </c>
      <c r="I66" s="11">
        <f>I67</f>
        <v>1401268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948781</v>
      </c>
      <c r="E67" s="11">
        <f>E68</f>
        <v>1444781</v>
      </c>
      <c r="F67" s="11">
        <f>G67+H67</f>
        <v>1401268</v>
      </c>
      <c r="G67" s="11">
        <f>G68</f>
        <v>0</v>
      </c>
      <c r="H67" s="11">
        <f>H68</f>
        <v>1401268</v>
      </c>
      <c r="I67" s="11">
        <f>I68</f>
        <v>1401268</v>
      </c>
      <c r="J67" s="11">
        <f>J68</f>
        <v>0</v>
      </c>
      <c r="K67" s="11">
        <f>F67-I67-J67</f>
        <v>0</v>
      </c>
    </row>
    <row r="68" spans="1:12" s="6" customFormat="1" ht="96" x14ac:dyDescent="0.25">
      <c r="A68" s="10" t="s">
        <v>188</v>
      </c>
      <c r="B68" s="10" t="s">
        <v>189</v>
      </c>
      <c r="C68" s="10" t="s">
        <v>190</v>
      </c>
      <c r="D68" s="11">
        <f>+D69+D70+D71+D72+D73</f>
        <v>948781</v>
      </c>
      <c r="E68" s="11">
        <f>+E69+E70+E71+E72+E73</f>
        <v>1444781</v>
      </c>
      <c r="F68" s="11">
        <f>G68+H68</f>
        <v>1401268</v>
      </c>
      <c r="G68" s="11">
        <f>+G69+G70+G71+G72+G73</f>
        <v>0</v>
      </c>
      <c r="H68" s="11">
        <f>+H69+H70+H71+H72+H73</f>
        <v>1401268</v>
      </c>
      <c r="I68" s="11">
        <f>+I69+I70+I71+I72+I73</f>
        <v>1401268</v>
      </c>
      <c r="J68" s="11">
        <f>+J69+J70+J71+J72+J73</f>
        <v>0</v>
      </c>
      <c r="K68" s="11">
        <f>F68-I68-J68</f>
        <v>0</v>
      </c>
    </row>
    <row r="69" spans="1:12" s="6" customFormat="1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0</v>
      </c>
      <c r="F69" s="11">
        <f>G69+H69</f>
        <v>24526</v>
      </c>
      <c r="G69" s="11">
        <v>0</v>
      </c>
      <c r="H69" s="11">
        <v>24526</v>
      </c>
      <c r="I69" s="11">
        <v>24526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194</v>
      </c>
      <c r="B70" s="10" t="s">
        <v>195</v>
      </c>
      <c r="C70" s="10" t="s">
        <v>196</v>
      </c>
      <c r="D70" s="11">
        <v>0</v>
      </c>
      <c r="E70" s="11">
        <v>446000</v>
      </c>
      <c r="F70" s="11">
        <f>G70+H70</f>
        <v>446000</v>
      </c>
      <c r="G70" s="11">
        <v>0</v>
      </c>
      <c r="H70" s="11">
        <v>446000</v>
      </c>
      <c r="I70" s="11">
        <v>446000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197</v>
      </c>
      <c r="B71" s="10" t="s">
        <v>198</v>
      </c>
      <c r="C71" s="10" t="s">
        <v>199</v>
      </c>
      <c r="D71" s="11">
        <v>10000</v>
      </c>
      <c r="E71" s="11">
        <v>10000</v>
      </c>
      <c r="F71" s="11">
        <f>G71+H71</f>
        <v>3990</v>
      </c>
      <c r="G71" s="11">
        <v>0</v>
      </c>
      <c r="H71" s="11">
        <v>3990</v>
      </c>
      <c r="I71" s="11">
        <v>3990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100000</v>
      </c>
      <c r="E72" s="11">
        <v>150000</v>
      </c>
      <c r="F72" s="11">
        <f>G72+H72</f>
        <v>87972</v>
      </c>
      <c r="G72" s="11">
        <v>0</v>
      </c>
      <c r="H72" s="11">
        <v>87972</v>
      </c>
      <c r="I72" s="11">
        <v>87972</v>
      </c>
      <c r="J72" s="11"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838781</v>
      </c>
      <c r="E73" s="11">
        <v>838781</v>
      </c>
      <c r="F73" s="11">
        <f>G73+H73</f>
        <v>838780</v>
      </c>
      <c r="G73" s="11">
        <v>0</v>
      </c>
      <c r="H73" s="11">
        <v>838780</v>
      </c>
      <c r="I73" s="11">
        <v>838780</v>
      </c>
      <c r="J73" s="11">
        <v>0</v>
      </c>
      <c r="K73" s="11">
        <f>F73-I73-J73</f>
        <v>0</v>
      </c>
    </row>
    <row r="74" spans="1:12" s="6" customFormat="1" x14ac:dyDescent="0.25">
      <c r="A74" s="8"/>
      <c r="B74" s="8"/>
      <c r="C74" s="8"/>
      <c r="D74" s="9"/>
      <c r="E74" s="9"/>
      <c r="F74" s="9"/>
      <c r="G74" s="9"/>
      <c r="H74" s="9"/>
      <c r="I74" s="9"/>
      <c r="J74" s="9"/>
      <c r="K74" s="9"/>
    </row>
    <row r="75" spans="1:12" x14ac:dyDescent="0.25">
      <c r="A75" s="13" t="s">
        <v>206</v>
      </c>
      <c r="B75" s="13"/>
      <c r="C75" s="13"/>
      <c r="D75" s="13"/>
      <c r="E75" s="13" t="s">
        <v>208</v>
      </c>
      <c r="F75" s="13"/>
      <c r="G75" s="13"/>
      <c r="H75" s="13"/>
      <c r="I75" s="13" t="s">
        <v>209</v>
      </c>
      <c r="J75" s="13"/>
      <c r="K75" s="13"/>
      <c r="L75" s="13"/>
    </row>
    <row r="76" spans="1:12" x14ac:dyDescent="0.25">
      <c r="A76" s="3" t="s">
        <v>207</v>
      </c>
      <c r="B76" s="3"/>
      <c r="C76" s="3"/>
      <c r="D76" s="3"/>
      <c r="E76" s="3"/>
      <c r="F76" s="3"/>
      <c r="G76" s="3"/>
      <c r="H76" s="3"/>
      <c r="I76" s="3" t="s">
        <v>210</v>
      </c>
      <c r="J76" s="3"/>
      <c r="K76" s="3"/>
      <c r="L76" s="3"/>
    </row>
    <row r="149" spans="1:20" x14ac:dyDescent="0.25">
      <c r="A149" s="12"/>
      <c r="B149" s="12"/>
      <c r="C149" s="12"/>
      <c r="D149" s="12"/>
      <c r="I149" s="12"/>
      <c r="J149" s="12"/>
      <c r="K149" s="12"/>
      <c r="L149" s="12"/>
      <c r="Q149" s="12"/>
      <c r="R149" s="12"/>
      <c r="S149" s="12"/>
      <c r="T149" s="12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92713-C5A0-4509-B343-4C8C454E78B3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211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212</v>
      </c>
      <c r="C12" s="10" t="s">
        <v>22</v>
      </c>
      <c r="D12" s="11">
        <f>D13+D64</f>
        <v>4613479</v>
      </c>
      <c r="E12" s="11">
        <f>E13+E64</f>
        <v>5451479</v>
      </c>
      <c r="F12" s="11">
        <f>G12+H12</f>
        <v>6999905</v>
      </c>
      <c r="G12" s="11">
        <f>G13+G64</f>
        <v>1268570</v>
      </c>
      <c r="H12" s="11">
        <f>H13+H64</f>
        <v>5731335</v>
      </c>
      <c r="I12" s="11">
        <f>I13+I64</f>
        <v>5578599</v>
      </c>
      <c r="J12" s="11">
        <f>J13+J64</f>
        <v>12846</v>
      </c>
      <c r="K12" s="11">
        <f>F12-I12-J12</f>
        <v>1408460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4503479</v>
      </c>
      <c r="E13" s="11">
        <f>E14+E47</f>
        <v>5291479</v>
      </c>
      <c r="F13" s="11">
        <f>G13+H13</f>
        <v>6907943</v>
      </c>
      <c r="G13" s="11">
        <f>G14+G47</f>
        <v>1268570</v>
      </c>
      <c r="H13" s="11">
        <f>H14+H47</f>
        <v>5639373</v>
      </c>
      <c r="I13" s="11">
        <f>I14+I47</f>
        <v>5486637</v>
      </c>
      <c r="J13" s="11">
        <f>J14+J47</f>
        <v>12846</v>
      </c>
      <c r="K13" s="11">
        <f>F13-I13-J13</f>
        <v>1408460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D15+D22+D33+D44</f>
        <v>4257004</v>
      </c>
      <c r="E14" s="11">
        <f>E15+E22+E33+E44</f>
        <v>5399004</v>
      </c>
      <c r="F14" s="11">
        <f>G14+H14</f>
        <v>5799609</v>
      </c>
      <c r="G14" s="11">
        <f>G15+G22+G33+G44</f>
        <v>428694</v>
      </c>
      <c r="H14" s="11">
        <f>H15+H22+H33+H44</f>
        <v>5370915</v>
      </c>
      <c r="I14" s="11">
        <f>I15+I22+I33+I44</f>
        <v>5329941</v>
      </c>
      <c r="J14" s="11">
        <f>J15+J22+J33+J44</f>
        <v>12846</v>
      </c>
      <c r="K14" s="11">
        <f>F14-I14-J14</f>
        <v>456822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555000</v>
      </c>
      <c r="E15" s="11">
        <f>+E16</f>
        <v>542000</v>
      </c>
      <c r="F15" s="11">
        <f>G15+H15</f>
        <v>587928</v>
      </c>
      <c r="G15" s="11">
        <f>+G16</f>
        <v>0</v>
      </c>
      <c r="H15" s="11">
        <f>+H16</f>
        <v>587928</v>
      </c>
      <c r="I15" s="11">
        <f>+I16</f>
        <v>587928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213</v>
      </c>
      <c r="B16" s="10" t="s">
        <v>36</v>
      </c>
      <c r="C16" s="10" t="s">
        <v>37</v>
      </c>
      <c r="D16" s="11">
        <f>D17+D19</f>
        <v>555000</v>
      </c>
      <c r="E16" s="11">
        <f>E17+E19</f>
        <v>542000</v>
      </c>
      <c r="F16" s="11">
        <f>G16+H16</f>
        <v>587928</v>
      </c>
      <c r="G16" s="11">
        <f>G17+G19</f>
        <v>0</v>
      </c>
      <c r="H16" s="11">
        <f>H17+H19</f>
        <v>587928</v>
      </c>
      <c r="I16" s="11">
        <f>I17+I19</f>
        <v>587928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4000</v>
      </c>
      <c r="E17" s="11">
        <f>+E18</f>
        <v>4000</v>
      </c>
      <c r="F17" s="11">
        <f>G17+H17</f>
        <v>3713</v>
      </c>
      <c r="G17" s="11">
        <f>+G18</f>
        <v>0</v>
      </c>
      <c r="H17" s="11">
        <f>+H18</f>
        <v>3713</v>
      </c>
      <c r="I17" s="11">
        <f>+I18</f>
        <v>3713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214</v>
      </c>
      <c r="B18" s="10" t="s">
        <v>42</v>
      </c>
      <c r="C18" s="10" t="s">
        <v>43</v>
      </c>
      <c r="D18" s="11">
        <v>4000</v>
      </c>
      <c r="E18" s="11">
        <v>4000</v>
      </c>
      <c r="F18" s="11">
        <f>G18+H18</f>
        <v>3713</v>
      </c>
      <c r="G18" s="11">
        <v>0</v>
      </c>
      <c r="H18" s="11">
        <v>3713</v>
      </c>
      <c r="I18" s="11">
        <v>3713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551000</v>
      </c>
      <c r="E19" s="11">
        <f>E20+E21</f>
        <v>538000</v>
      </c>
      <c r="F19" s="11">
        <f>G19+H19</f>
        <v>584215</v>
      </c>
      <c r="G19" s="11">
        <f>G20+G21</f>
        <v>0</v>
      </c>
      <c r="H19" s="11">
        <f>H20+H21</f>
        <v>584215</v>
      </c>
      <c r="I19" s="11">
        <f>I20+I21</f>
        <v>584215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275000</v>
      </c>
      <c r="E20" s="11">
        <v>274000</v>
      </c>
      <c r="F20" s="11">
        <f>G20+H20</f>
        <v>324448</v>
      </c>
      <c r="G20" s="11">
        <v>0</v>
      </c>
      <c r="H20" s="11">
        <v>324448</v>
      </c>
      <c r="I20" s="11">
        <v>324448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276000</v>
      </c>
      <c r="E21" s="11">
        <v>264000</v>
      </c>
      <c r="F21" s="11">
        <f>G21+H21</f>
        <v>259767</v>
      </c>
      <c r="G21" s="11">
        <v>0</v>
      </c>
      <c r="H21" s="11">
        <v>259767</v>
      </c>
      <c r="I21" s="11">
        <v>259767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215</v>
      </c>
      <c r="B22" s="10" t="s">
        <v>54</v>
      </c>
      <c r="C22" s="10" t="s">
        <v>55</v>
      </c>
      <c r="D22" s="11">
        <f>D23</f>
        <v>227250</v>
      </c>
      <c r="E22" s="11">
        <f>E23</f>
        <v>244250</v>
      </c>
      <c r="F22" s="11">
        <f>G22+H22</f>
        <v>576335</v>
      </c>
      <c r="G22" s="11">
        <f>G23</f>
        <v>378087</v>
      </c>
      <c r="H22" s="11">
        <f>H23</f>
        <v>198248</v>
      </c>
      <c r="I22" s="11">
        <f>I23</f>
        <v>172490</v>
      </c>
      <c r="J22" s="11">
        <f>J23</f>
        <v>12846</v>
      </c>
      <c r="K22" s="11">
        <f>F22-I22-J22</f>
        <v>390999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227250</v>
      </c>
      <c r="E23" s="11">
        <f>E24+E27+E31+E32</f>
        <v>244250</v>
      </c>
      <c r="F23" s="11">
        <f>G23+H23</f>
        <v>576335</v>
      </c>
      <c r="G23" s="11">
        <f>G24+G27+G31+G32</f>
        <v>378087</v>
      </c>
      <c r="H23" s="11">
        <f>H24+H27+H31+H32</f>
        <v>198248</v>
      </c>
      <c r="I23" s="11">
        <f>I24+I27+I31+I32</f>
        <v>172490</v>
      </c>
      <c r="J23" s="11">
        <f>J24+J27+J31+J32</f>
        <v>12846</v>
      </c>
      <c r="K23" s="11">
        <f>F23-I23-J23</f>
        <v>390999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62750</v>
      </c>
      <c r="E24" s="11">
        <f>E25+E26</f>
        <v>62750</v>
      </c>
      <c r="F24" s="11">
        <f>G24+H24</f>
        <v>51240</v>
      </c>
      <c r="G24" s="11">
        <f>G25+G26</f>
        <v>22949</v>
      </c>
      <c r="H24" s="11">
        <f>H25+H26</f>
        <v>28291</v>
      </c>
      <c r="I24" s="11">
        <f>I25+I26</f>
        <v>25197</v>
      </c>
      <c r="J24" s="11">
        <f>J25+J26</f>
        <v>0</v>
      </c>
      <c r="K24" s="11">
        <f>F24-I24-J24</f>
        <v>26043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56750</v>
      </c>
      <c r="E25" s="11">
        <v>56750</v>
      </c>
      <c r="F25" s="11">
        <f>G25+H25</f>
        <v>46759</v>
      </c>
      <c r="G25" s="11">
        <v>22443</v>
      </c>
      <c r="H25" s="11">
        <v>24316</v>
      </c>
      <c r="I25" s="11">
        <v>22101</v>
      </c>
      <c r="J25" s="11">
        <v>0</v>
      </c>
      <c r="K25" s="11">
        <f>F25-I25-J25</f>
        <v>24658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6000</v>
      </c>
      <c r="E26" s="11">
        <v>6000</v>
      </c>
      <c r="F26" s="11">
        <f>G26+H26</f>
        <v>4481</v>
      </c>
      <c r="G26" s="11">
        <v>506</v>
      </c>
      <c r="H26" s="11">
        <v>3975</v>
      </c>
      <c r="I26" s="11">
        <v>3096</v>
      </c>
      <c r="J26" s="11">
        <v>0</v>
      </c>
      <c r="K26" s="11">
        <f>F26-I26-J26</f>
        <v>1385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158500</v>
      </c>
      <c r="E27" s="11">
        <f>E28+E29+E30</f>
        <v>175500</v>
      </c>
      <c r="F27" s="11">
        <f>G27+H27</f>
        <v>501418</v>
      </c>
      <c r="G27" s="11">
        <f>G28+G29+G30</f>
        <v>337211</v>
      </c>
      <c r="H27" s="11">
        <f>H28+H29+H30</f>
        <v>164207</v>
      </c>
      <c r="I27" s="11">
        <f>I28+I29+I30</f>
        <v>141543</v>
      </c>
      <c r="J27" s="11">
        <f>J28+J29+J30</f>
        <v>0</v>
      </c>
      <c r="K27" s="11">
        <f>F27-I27-J27</f>
        <v>359875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34000</v>
      </c>
      <c r="E28" s="11">
        <v>51000</v>
      </c>
      <c r="F28" s="11">
        <f>G28+H28</f>
        <v>132695</v>
      </c>
      <c r="G28" s="11">
        <v>81903</v>
      </c>
      <c r="H28" s="11">
        <v>50792</v>
      </c>
      <c r="I28" s="11">
        <v>45390</v>
      </c>
      <c r="J28" s="11">
        <v>0</v>
      </c>
      <c r="K28" s="11">
        <f>F28-I28-J28</f>
        <v>87305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4500</v>
      </c>
      <c r="E29" s="11">
        <v>4500</v>
      </c>
      <c r="F29" s="11">
        <f>G29+H29</f>
        <v>2822</v>
      </c>
      <c r="G29" s="11">
        <v>22</v>
      </c>
      <c r="H29" s="11">
        <v>2800</v>
      </c>
      <c r="I29" s="11">
        <v>428</v>
      </c>
      <c r="J29" s="11">
        <v>0</v>
      </c>
      <c r="K29" s="11">
        <f>F29-I29-J29</f>
        <v>2394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120000</v>
      </c>
      <c r="E30" s="11">
        <v>120000</v>
      </c>
      <c r="F30" s="11">
        <f>G30+H30</f>
        <v>365901</v>
      </c>
      <c r="G30" s="11">
        <v>255286</v>
      </c>
      <c r="H30" s="11">
        <v>110615</v>
      </c>
      <c r="I30" s="11">
        <v>95725</v>
      </c>
      <c r="J30" s="11">
        <v>0</v>
      </c>
      <c r="K30" s="11">
        <f>F30-I30-J30</f>
        <v>270176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6000</v>
      </c>
      <c r="E31" s="11">
        <v>6000</v>
      </c>
      <c r="F31" s="11">
        <f>G31+H31</f>
        <v>5750</v>
      </c>
      <c r="G31" s="11">
        <v>0</v>
      </c>
      <c r="H31" s="11">
        <v>5750</v>
      </c>
      <c r="I31" s="11">
        <v>5750</v>
      </c>
      <c r="J31" s="11">
        <v>0</v>
      </c>
      <c r="K31" s="11">
        <f>F31-I31-J31</f>
        <v>0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17927</v>
      </c>
      <c r="G32" s="11">
        <v>17927</v>
      </c>
      <c r="H32" s="11">
        <v>0</v>
      </c>
      <c r="I32" s="11">
        <v>0</v>
      </c>
      <c r="J32" s="11">
        <v>12846</v>
      </c>
      <c r="K32" s="11">
        <f>F32-I32-J32</f>
        <v>5081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3472754</v>
      </c>
      <c r="E33" s="11">
        <f>E34+E38</f>
        <v>4610754</v>
      </c>
      <c r="F33" s="11">
        <f>G33+H33</f>
        <v>4635324</v>
      </c>
      <c r="G33" s="11">
        <f>G34+G38</f>
        <v>50607</v>
      </c>
      <c r="H33" s="11">
        <f>H34+H38</f>
        <v>4584717</v>
      </c>
      <c r="I33" s="11">
        <f>I34+I38</f>
        <v>4569501</v>
      </c>
      <c r="J33" s="11">
        <f>J34+J38</f>
        <v>0</v>
      </c>
      <c r="K33" s="11">
        <f>F33-I33-J33</f>
        <v>65823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3336000</v>
      </c>
      <c r="E34" s="11">
        <f>+E35+E36+E37</f>
        <v>4420000</v>
      </c>
      <c r="F34" s="11">
        <f>G34+H34</f>
        <v>4420000</v>
      </c>
      <c r="G34" s="11">
        <f>+G35+G36+G37</f>
        <v>0</v>
      </c>
      <c r="H34" s="11">
        <f>+H35+H36+H37</f>
        <v>4420000</v>
      </c>
      <c r="I34" s="11">
        <f>+I35+I36+I37</f>
        <v>4420000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216</v>
      </c>
      <c r="B35" s="10" t="s">
        <v>93</v>
      </c>
      <c r="C35" s="10" t="s">
        <v>94</v>
      </c>
      <c r="D35" s="11">
        <v>1136000</v>
      </c>
      <c r="E35" s="11">
        <v>1272000</v>
      </c>
      <c r="F35" s="11">
        <f>G35+H35</f>
        <v>1272000</v>
      </c>
      <c r="G35" s="11">
        <v>0</v>
      </c>
      <c r="H35" s="11">
        <v>1272000</v>
      </c>
      <c r="I35" s="11">
        <v>1272000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217</v>
      </c>
      <c r="B36" s="10" t="s">
        <v>96</v>
      </c>
      <c r="C36" s="10" t="s">
        <v>97</v>
      </c>
      <c r="D36" s="11">
        <v>30000</v>
      </c>
      <c r="E36" s="11">
        <v>30000</v>
      </c>
      <c r="F36" s="11">
        <f>G36+H36</f>
        <v>30000</v>
      </c>
      <c r="G36" s="11">
        <v>0</v>
      </c>
      <c r="H36" s="11">
        <v>30000</v>
      </c>
      <c r="I36" s="11">
        <v>30000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2170000</v>
      </c>
      <c r="E37" s="11">
        <v>3118000</v>
      </c>
      <c r="F37" s="11">
        <f>G37+H37</f>
        <v>3118000</v>
      </c>
      <c r="G37" s="11">
        <v>0</v>
      </c>
      <c r="H37" s="11">
        <v>3118000</v>
      </c>
      <c r="I37" s="11">
        <v>3118000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218</v>
      </c>
      <c r="B38" s="10" t="s">
        <v>102</v>
      </c>
      <c r="C38" s="10" t="s">
        <v>103</v>
      </c>
      <c r="D38" s="11">
        <f>D39+D42+D43</f>
        <v>136754</v>
      </c>
      <c r="E38" s="11">
        <f>E39+E42+E43</f>
        <v>190754</v>
      </c>
      <c r="F38" s="11">
        <f>G38+H38</f>
        <v>215324</v>
      </c>
      <c r="G38" s="11">
        <f>G39+G42+G43</f>
        <v>50607</v>
      </c>
      <c r="H38" s="11">
        <f>H39+H42+H43</f>
        <v>164717</v>
      </c>
      <c r="I38" s="11">
        <f>I39+I42+I43</f>
        <v>149501</v>
      </c>
      <c r="J38" s="11">
        <f>J39+J42+J43</f>
        <v>0</v>
      </c>
      <c r="K38" s="11">
        <f>F38-I38-J38</f>
        <v>65823</v>
      </c>
    </row>
    <row r="39" spans="1:11" s="6" customFormat="1" ht="22.5" x14ac:dyDescent="0.25">
      <c r="A39" s="10" t="s">
        <v>219</v>
      </c>
      <c r="B39" s="10" t="s">
        <v>105</v>
      </c>
      <c r="C39" s="10" t="s">
        <v>106</v>
      </c>
      <c r="D39" s="11">
        <f>D40+D41</f>
        <v>80000</v>
      </c>
      <c r="E39" s="11">
        <f>E40+E41</f>
        <v>80000</v>
      </c>
      <c r="F39" s="11">
        <f>G39+H39</f>
        <v>123178</v>
      </c>
      <c r="G39" s="11">
        <f>G40+G41</f>
        <v>50607</v>
      </c>
      <c r="H39" s="11">
        <f>H40+H41</f>
        <v>72571</v>
      </c>
      <c r="I39" s="11">
        <f>I40+I41</f>
        <v>57355</v>
      </c>
      <c r="J39" s="11">
        <f>J40+J41</f>
        <v>0</v>
      </c>
      <c r="K39" s="11">
        <f>F39-I39-J39</f>
        <v>65823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45000</v>
      </c>
      <c r="E40" s="11">
        <v>45000</v>
      </c>
      <c r="F40" s="11">
        <f>G40+H40</f>
        <v>115553</v>
      </c>
      <c r="G40" s="11">
        <v>48796</v>
      </c>
      <c r="H40" s="11">
        <v>66757</v>
      </c>
      <c r="I40" s="11">
        <v>51005</v>
      </c>
      <c r="J40" s="11">
        <v>0</v>
      </c>
      <c r="K40" s="11">
        <f>F40-I40-J40</f>
        <v>64548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35000</v>
      </c>
      <c r="E41" s="11">
        <v>35000</v>
      </c>
      <c r="F41" s="11">
        <f>G41+H41</f>
        <v>7625</v>
      </c>
      <c r="G41" s="11">
        <v>1811</v>
      </c>
      <c r="H41" s="11">
        <v>5814</v>
      </c>
      <c r="I41" s="11">
        <v>6350</v>
      </c>
      <c r="J41" s="11">
        <v>0</v>
      </c>
      <c r="K41" s="11">
        <f>F41-I41-J41</f>
        <v>1275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16754</v>
      </c>
      <c r="E42" s="11">
        <v>16754</v>
      </c>
      <c r="F42" s="11">
        <f>G42+H42</f>
        <v>6740</v>
      </c>
      <c r="G42" s="11">
        <v>0</v>
      </c>
      <c r="H42" s="11">
        <v>6740</v>
      </c>
      <c r="I42" s="11">
        <v>6740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40000</v>
      </c>
      <c r="E43" s="11">
        <v>94000</v>
      </c>
      <c r="F43" s="11">
        <f>G43+H43</f>
        <v>85406</v>
      </c>
      <c r="G43" s="11">
        <v>0</v>
      </c>
      <c r="H43" s="11">
        <v>85406</v>
      </c>
      <c r="I43" s="11">
        <v>85406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2000</v>
      </c>
      <c r="E44" s="11">
        <f>E45</f>
        <v>2000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2000</v>
      </c>
      <c r="E45" s="11">
        <f>E46</f>
        <v>2000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2000</v>
      </c>
      <c r="E46" s="11">
        <v>2000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D48+D52</f>
        <v>246475</v>
      </c>
      <c r="E47" s="11">
        <f>E48+E52</f>
        <v>-107525</v>
      </c>
      <c r="F47" s="11">
        <f>G47+H47</f>
        <v>1108334</v>
      </c>
      <c r="G47" s="11">
        <f>G48+G52</f>
        <v>839876</v>
      </c>
      <c r="H47" s="11">
        <f>H48+H52</f>
        <v>268458</v>
      </c>
      <c r="I47" s="11">
        <f>I48+I52</f>
        <v>156696</v>
      </c>
      <c r="J47" s="11">
        <f>J48+J52</f>
        <v>0</v>
      </c>
      <c r="K47" s="11">
        <f>F47-I47-J47</f>
        <v>951638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D49</f>
        <v>45750</v>
      </c>
      <c r="E48" s="11">
        <f>E49</f>
        <v>45750</v>
      </c>
      <c r="F48" s="11">
        <f>G48+H48</f>
        <v>47008</v>
      </c>
      <c r="G48" s="11">
        <f>G49</f>
        <v>8311</v>
      </c>
      <c r="H48" s="11">
        <f>H49</f>
        <v>38697</v>
      </c>
      <c r="I48" s="11">
        <f>I49</f>
        <v>34626</v>
      </c>
      <c r="J48" s="11">
        <f>J49</f>
        <v>0</v>
      </c>
      <c r="K48" s="11">
        <f>F48-I48-J48</f>
        <v>12382</v>
      </c>
    </row>
    <row r="49" spans="1:11" s="6" customFormat="1" ht="22.5" x14ac:dyDescent="0.25">
      <c r="A49" s="10" t="s">
        <v>128</v>
      </c>
      <c r="B49" s="10" t="s">
        <v>135</v>
      </c>
      <c r="C49" s="10" t="s">
        <v>136</v>
      </c>
      <c r="D49" s="11">
        <f>+D50</f>
        <v>45750</v>
      </c>
      <c r="E49" s="11">
        <f>+E50</f>
        <v>45750</v>
      </c>
      <c r="F49" s="11">
        <f>G49+H49</f>
        <v>47008</v>
      </c>
      <c r="G49" s="11">
        <f>+G50</f>
        <v>8311</v>
      </c>
      <c r="H49" s="11">
        <f>+H50</f>
        <v>38697</v>
      </c>
      <c r="I49" s="11">
        <f>+I50</f>
        <v>34626</v>
      </c>
      <c r="J49" s="11">
        <f>+J50</f>
        <v>0</v>
      </c>
      <c r="K49" s="11">
        <f>F49-I49-J49</f>
        <v>12382</v>
      </c>
    </row>
    <row r="50" spans="1:11" s="6" customFormat="1" x14ac:dyDescent="0.25">
      <c r="A50" s="10" t="s">
        <v>220</v>
      </c>
      <c r="B50" s="10" t="s">
        <v>138</v>
      </c>
      <c r="C50" s="10" t="s">
        <v>139</v>
      </c>
      <c r="D50" s="11">
        <f>D51</f>
        <v>45750</v>
      </c>
      <c r="E50" s="11">
        <f>E51</f>
        <v>45750</v>
      </c>
      <c r="F50" s="11">
        <f>G50+H50</f>
        <v>47008</v>
      </c>
      <c r="G50" s="11">
        <f>G51</f>
        <v>8311</v>
      </c>
      <c r="H50" s="11">
        <f>H51</f>
        <v>38697</v>
      </c>
      <c r="I50" s="11">
        <f>I51</f>
        <v>34626</v>
      </c>
      <c r="J50" s="11">
        <f>J51</f>
        <v>0</v>
      </c>
      <c r="K50" s="11">
        <f>F50-I50-J50</f>
        <v>12382</v>
      </c>
    </row>
    <row r="51" spans="1:11" s="6" customFormat="1" ht="22.5" x14ac:dyDescent="0.25">
      <c r="A51" s="10" t="s">
        <v>221</v>
      </c>
      <c r="B51" s="10" t="s">
        <v>141</v>
      </c>
      <c r="C51" s="10" t="s">
        <v>142</v>
      </c>
      <c r="D51" s="11">
        <v>45750</v>
      </c>
      <c r="E51" s="11">
        <v>45750</v>
      </c>
      <c r="F51" s="11">
        <f>G51+H51</f>
        <v>47008</v>
      </c>
      <c r="G51" s="11">
        <v>8311</v>
      </c>
      <c r="H51" s="11">
        <v>38697</v>
      </c>
      <c r="I51" s="11">
        <v>34626</v>
      </c>
      <c r="J51" s="11">
        <v>0</v>
      </c>
      <c r="K51" s="11">
        <f>F51-I51-J51</f>
        <v>12382</v>
      </c>
    </row>
    <row r="52" spans="1:11" s="6" customFormat="1" ht="22.5" x14ac:dyDescent="0.25">
      <c r="A52" s="10" t="s">
        <v>222</v>
      </c>
      <c r="B52" s="10" t="s">
        <v>144</v>
      </c>
      <c r="C52" s="10" t="s">
        <v>145</v>
      </c>
      <c r="D52" s="11">
        <f>+D53+D56+D59+D61</f>
        <v>200725</v>
      </c>
      <c r="E52" s="11">
        <f>+E53+E56+E59+E61</f>
        <v>-153275</v>
      </c>
      <c r="F52" s="11">
        <f>G52+H52</f>
        <v>1061326</v>
      </c>
      <c r="G52" s="11">
        <f>+G53+G56+G59+G61</f>
        <v>831565</v>
      </c>
      <c r="H52" s="11">
        <f>+H53+H56+H59+H61</f>
        <v>229761</v>
      </c>
      <c r="I52" s="11">
        <f>+I53+I56+I59+I61</f>
        <v>122070</v>
      </c>
      <c r="J52" s="11">
        <f>+J53+J56+J59+J61</f>
        <v>0</v>
      </c>
      <c r="K52" s="11">
        <f>F52-I52-J52</f>
        <v>939256</v>
      </c>
    </row>
    <row r="53" spans="1:11" s="6" customFormat="1" ht="22.5" x14ac:dyDescent="0.25">
      <c r="A53" s="10" t="s">
        <v>223</v>
      </c>
      <c r="B53" s="10" t="s">
        <v>147</v>
      </c>
      <c r="C53" s="10" t="s">
        <v>148</v>
      </c>
      <c r="D53" s="11">
        <f>D54+D55</f>
        <v>40000</v>
      </c>
      <c r="E53" s="11">
        <f>E54+E55</f>
        <v>40000</v>
      </c>
      <c r="F53" s="11">
        <f>G53+H53</f>
        <v>2678</v>
      </c>
      <c r="G53" s="11">
        <f>G54+G55</f>
        <v>0</v>
      </c>
      <c r="H53" s="11">
        <f>H54+H55</f>
        <v>2678</v>
      </c>
      <c r="I53" s="11">
        <f>I54+I55</f>
        <v>2678</v>
      </c>
      <c r="J53" s="11">
        <f>J54+J55</f>
        <v>0</v>
      </c>
      <c r="K53" s="11">
        <f>F53-I53-J53</f>
        <v>0</v>
      </c>
    </row>
    <row r="54" spans="1:11" s="6" customFormat="1" x14ac:dyDescent="0.25">
      <c r="A54" s="10" t="s">
        <v>224</v>
      </c>
      <c r="B54" s="10" t="s">
        <v>150</v>
      </c>
      <c r="C54" s="10" t="s">
        <v>151</v>
      </c>
      <c r="D54" s="11">
        <v>10000</v>
      </c>
      <c r="E54" s="11">
        <v>10000</v>
      </c>
      <c r="F54" s="11">
        <f>G54+H54</f>
        <v>0</v>
      </c>
      <c r="G54" s="11">
        <v>0</v>
      </c>
      <c r="H54" s="11">
        <v>0</v>
      </c>
      <c r="I54" s="11">
        <v>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146</v>
      </c>
      <c r="B55" s="10" t="s">
        <v>153</v>
      </c>
      <c r="C55" s="10" t="s">
        <v>154</v>
      </c>
      <c r="D55" s="11">
        <v>30000</v>
      </c>
      <c r="E55" s="11">
        <v>30000</v>
      </c>
      <c r="F55" s="11">
        <f>G55+H55</f>
        <v>2678</v>
      </c>
      <c r="G55" s="11">
        <v>0</v>
      </c>
      <c r="H55" s="11">
        <v>2678</v>
      </c>
      <c r="I55" s="11">
        <v>2678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f>D57</f>
        <v>146750</v>
      </c>
      <c r="E56" s="11">
        <f>E57</f>
        <v>146750</v>
      </c>
      <c r="F56" s="11">
        <f>G56+H56</f>
        <v>956452</v>
      </c>
      <c r="G56" s="11">
        <f>G57</f>
        <v>831565</v>
      </c>
      <c r="H56" s="11">
        <f>H57</f>
        <v>124887</v>
      </c>
      <c r="I56" s="11">
        <f>I57</f>
        <v>99918</v>
      </c>
      <c r="J56" s="11">
        <f>J57</f>
        <v>0</v>
      </c>
      <c r="K56" s="11">
        <f>F56-I56-J56</f>
        <v>856534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f>D58</f>
        <v>146750</v>
      </c>
      <c r="E57" s="11">
        <f>E58</f>
        <v>146750</v>
      </c>
      <c r="F57" s="11">
        <f>G57+H57</f>
        <v>956452</v>
      </c>
      <c r="G57" s="11">
        <f>G58</f>
        <v>831565</v>
      </c>
      <c r="H57" s="11">
        <f>H58</f>
        <v>124887</v>
      </c>
      <c r="I57" s="11">
        <f>I58</f>
        <v>99918</v>
      </c>
      <c r="J57" s="11">
        <f>J58</f>
        <v>0</v>
      </c>
      <c r="K57" s="11">
        <f>F57-I57-J57</f>
        <v>856534</v>
      </c>
    </row>
    <row r="58" spans="1:11" s="6" customFormat="1" ht="22.5" x14ac:dyDescent="0.25">
      <c r="A58" s="10" t="s">
        <v>155</v>
      </c>
      <c r="B58" s="10" t="s">
        <v>162</v>
      </c>
      <c r="C58" s="10" t="s">
        <v>163</v>
      </c>
      <c r="D58" s="11">
        <v>146750</v>
      </c>
      <c r="E58" s="11">
        <v>146750</v>
      </c>
      <c r="F58" s="11">
        <f>G58+H58</f>
        <v>956452</v>
      </c>
      <c r="G58" s="11">
        <v>831565</v>
      </c>
      <c r="H58" s="11">
        <v>124887</v>
      </c>
      <c r="I58" s="11">
        <v>99918</v>
      </c>
      <c r="J58" s="11">
        <v>0</v>
      </c>
      <c r="K58" s="11">
        <f>F58-I58-J58</f>
        <v>856534</v>
      </c>
    </row>
    <row r="59" spans="1:11" s="6" customFormat="1" ht="33" x14ac:dyDescent="0.25">
      <c r="A59" s="10" t="s">
        <v>225</v>
      </c>
      <c r="B59" s="10" t="s">
        <v>165</v>
      </c>
      <c r="C59" s="10" t="s">
        <v>166</v>
      </c>
      <c r="D59" s="11">
        <f>+D60</f>
        <v>0</v>
      </c>
      <c r="E59" s="11">
        <f>+E60</f>
        <v>0</v>
      </c>
      <c r="F59" s="11">
        <f>G59+H59</f>
        <v>82722</v>
      </c>
      <c r="G59" s="11">
        <f>+G60</f>
        <v>0</v>
      </c>
      <c r="H59" s="11">
        <f>+H60</f>
        <v>82722</v>
      </c>
      <c r="I59" s="11">
        <f>+I60</f>
        <v>0</v>
      </c>
      <c r="J59" s="11">
        <f>+J60</f>
        <v>0</v>
      </c>
      <c r="K59" s="11">
        <f>F59-I59-J59</f>
        <v>82722</v>
      </c>
    </row>
    <row r="60" spans="1:11" s="6" customFormat="1" x14ac:dyDescent="0.25">
      <c r="A60" s="10" t="s">
        <v>226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82722</v>
      </c>
      <c r="G60" s="11">
        <v>0</v>
      </c>
      <c r="H60" s="11">
        <v>82722</v>
      </c>
      <c r="I60" s="11">
        <v>0</v>
      </c>
      <c r="J60" s="11">
        <v>0</v>
      </c>
      <c r="K60" s="11">
        <f>F60-I60-J60</f>
        <v>82722</v>
      </c>
    </row>
    <row r="61" spans="1:11" s="6" customFormat="1" ht="22.5" x14ac:dyDescent="0.25">
      <c r="A61" s="10" t="s">
        <v>227</v>
      </c>
      <c r="B61" s="10" t="s">
        <v>171</v>
      </c>
      <c r="C61" s="10" t="s">
        <v>172</v>
      </c>
      <c r="D61" s="11">
        <f>D62+D63</f>
        <v>13975</v>
      </c>
      <c r="E61" s="11">
        <f>E62+E63</f>
        <v>-340025</v>
      </c>
      <c r="F61" s="11">
        <f>G61+H61</f>
        <v>19474</v>
      </c>
      <c r="G61" s="11">
        <f>G62+G63</f>
        <v>0</v>
      </c>
      <c r="H61" s="11">
        <f>H62+H63</f>
        <v>19474</v>
      </c>
      <c r="I61" s="11">
        <f>I62+I63</f>
        <v>19474</v>
      </c>
      <c r="J61" s="11">
        <f>J62+J63</f>
        <v>0</v>
      </c>
      <c r="K61" s="11">
        <f>F61-I61-J61</f>
        <v>0</v>
      </c>
    </row>
    <row r="62" spans="1:11" s="6" customFormat="1" x14ac:dyDescent="0.25">
      <c r="A62" s="10" t="s">
        <v>228</v>
      </c>
      <c r="B62" s="10" t="s">
        <v>174</v>
      </c>
      <c r="C62" s="10" t="s">
        <v>175</v>
      </c>
      <c r="D62" s="11">
        <v>13975</v>
      </c>
      <c r="E62" s="11">
        <v>21475</v>
      </c>
      <c r="F62" s="11">
        <f>G62+H62</f>
        <v>19474</v>
      </c>
      <c r="G62" s="11">
        <v>0</v>
      </c>
      <c r="H62" s="11">
        <v>19474</v>
      </c>
      <c r="I62" s="11">
        <v>19474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229</v>
      </c>
      <c r="B63" s="10" t="s">
        <v>177</v>
      </c>
      <c r="C63" s="10" t="s">
        <v>178</v>
      </c>
      <c r="D63" s="11">
        <v>0</v>
      </c>
      <c r="E63" s="11">
        <v>-361500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230</v>
      </c>
      <c r="B64" s="10" t="s">
        <v>183</v>
      </c>
      <c r="C64" s="10" t="s">
        <v>184</v>
      </c>
      <c r="D64" s="11">
        <f>D65</f>
        <v>110000</v>
      </c>
      <c r="E64" s="11">
        <f>E65</f>
        <v>160000</v>
      </c>
      <c r="F64" s="11">
        <f>G64+H64</f>
        <v>91962</v>
      </c>
      <c r="G64" s="11">
        <f>G65</f>
        <v>0</v>
      </c>
      <c r="H64" s="11">
        <f>H65</f>
        <v>91962</v>
      </c>
      <c r="I64" s="11">
        <f>I65</f>
        <v>91962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231</v>
      </c>
      <c r="B65" s="10" t="s">
        <v>186</v>
      </c>
      <c r="C65" s="10" t="s">
        <v>187</v>
      </c>
      <c r="D65" s="11">
        <f>D66</f>
        <v>110000</v>
      </c>
      <c r="E65" s="11">
        <f>E66</f>
        <v>160000</v>
      </c>
      <c r="F65" s="11">
        <f>G65+H65</f>
        <v>91962</v>
      </c>
      <c r="G65" s="11">
        <f>G66</f>
        <v>0</v>
      </c>
      <c r="H65" s="11">
        <f>H66</f>
        <v>91962</v>
      </c>
      <c r="I65" s="11">
        <f>I66</f>
        <v>91962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232</v>
      </c>
      <c r="B66" s="10" t="s">
        <v>189</v>
      </c>
      <c r="C66" s="10" t="s">
        <v>190</v>
      </c>
      <c r="D66" s="11">
        <f>+D67+D68</f>
        <v>110000</v>
      </c>
      <c r="E66" s="11">
        <f>+E67+E68</f>
        <v>160000</v>
      </c>
      <c r="F66" s="11">
        <f>G66+H66</f>
        <v>91962</v>
      </c>
      <c r="G66" s="11">
        <f>+G67+G68</f>
        <v>0</v>
      </c>
      <c r="H66" s="11">
        <f>+H67+H68</f>
        <v>91962</v>
      </c>
      <c r="I66" s="11">
        <f>+I67+I68</f>
        <v>91962</v>
      </c>
      <c r="J66" s="11">
        <f>+J67+J68</f>
        <v>0</v>
      </c>
      <c r="K66" s="11">
        <f>F66-I66-J66</f>
        <v>0</v>
      </c>
    </row>
    <row r="67" spans="1:12" s="6" customFormat="1" ht="33" x14ac:dyDescent="0.25">
      <c r="A67" s="10" t="s">
        <v>233</v>
      </c>
      <c r="B67" s="10" t="s">
        <v>198</v>
      </c>
      <c r="C67" s="10" t="s">
        <v>199</v>
      </c>
      <c r="D67" s="11">
        <v>10000</v>
      </c>
      <c r="E67" s="11">
        <v>10000</v>
      </c>
      <c r="F67" s="11">
        <f>G67+H67</f>
        <v>3990</v>
      </c>
      <c r="G67" s="11">
        <v>0</v>
      </c>
      <c r="H67" s="11">
        <v>3990</v>
      </c>
      <c r="I67" s="11">
        <v>3990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234</v>
      </c>
      <c r="B68" s="10" t="s">
        <v>201</v>
      </c>
      <c r="C68" s="10" t="s">
        <v>202</v>
      </c>
      <c r="D68" s="11">
        <v>100000</v>
      </c>
      <c r="E68" s="11">
        <v>150000</v>
      </c>
      <c r="F68" s="11">
        <f>G68+H68</f>
        <v>87972</v>
      </c>
      <c r="G68" s="11">
        <v>0</v>
      </c>
      <c r="H68" s="11">
        <v>87972</v>
      </c>
      <c r="I68" s="11">
        <v>87972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206</v>
      </c>
      <c r="B70" s="13"/>
      <c r="C70" s="13"/>
      <c r="D70" s="13"/>
      <c r="E70" s="13" t="s">
        <v>208</v>
      </c>
      <c r="F70" s="13"/>
      <c r="G70" s="13"/>
      <c r="H70" s="13"/>
      <c r="I70" s="13" t="s">
        <v>209</v>
      </c>
      <c r="J70" s="13"/>
      <c r="K70" s="13"/>
      <c r="L70" s="13"/>
    </row>
    <row r="71" spans="1:12" x14ac:dyDescent="0.25">
      <c r="A71" s="3" t="s">
        <v>207</v>
      </c>
      <c r="B71" s="3"/>
      <c r="C71" s="3"/>
      <c r="D71" s="3"/>
      <c r="E71" s="3"/>
      <c r="F71" s="3"/>
      <c r="G71" s="3"/>
      <c r="H71" s="3"/>
      <c r="I71" s="3" t="s">
        <v>210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3">
    <mergeCell ref="A70:D70"/>
    <mergeCell ref="A71:D71"/>
    <mergeCell ref="E70:H70"/>
    <mergeCell ref="E71:H71"/>
    <mergeCell ref="I70:L70"/>
    <mergeCell ref="I71:L7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E3EB7-4495-4565-9BA2-BA2042A2D067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236</v>
      </c>
      <c r="C12" s="10" t="s">
        <v>22</v>
      </c>
      <c r="D12" s="11">
        <f>D13+D18</f>
        <v>838781</v>
      </c>
      <c r="E12" s="11">
        <f>E13+E18</f>
        <v>1646281</v>
      </c>
      <c r="F12" s="11">
        <f>G12+H12</f>
        <v>1309306</v>
      </c>
      <c r="G12" s="11">
        <f>G13+G18</f>
        <v>0</v>
      </c>
      <c r="H12" s="11">
        <f>H13+H18</f>
        <v>1309306</v>
      </c>
      <c r="I12" s="11">
        <f>I13+I18</f>
        <v>1309306</v>
      </c>
      <c r="J12" s="11">
        <f>J13+J18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0</v>
      </c>
      <c r="E13" s="11">
        <f>+E14</f>
        <v>361500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237</v>
      </c>
      <c r="B14" s="10" t="s">
        <v>129</v>
      </c>
      <c r="C14" s="10" t="s">
        <v>130</v>
      </c>
      <c r="D14" s="11">
        <f>+D15</f>
        <v>0</v>
      </c>
      <c r="E14" s="11">
        <f>+E15</f>
        <v>361500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213</v>
      </c>
      <c r="B15" s="10" t="s">
        <v>144</v>
      </c>
      <c r="C15" s="10" t="s">
        <v>145</v>
      </c>
      <c r="D15" s="11">
        <f>+D16</f>
        <v>0</v>
      </c>
      <c r="E15" s="11">
        <f>+E16</f>
        <v>361500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238</v>
      </c>
      <c r="B16" s="10" t="s">
        <v>171</v>
      </c>
      <c r="C16" s="10" t="s">
        <v>172</v>
      </c>
      <c r="D16" s="11">
        <f>+D17</f>
        <v>0</v>
      </c>
      <c r="E16" s="11">
        <f>+E17</f>
        <v>361500</v>
      </c>
      <c r="F16" s="11">
        <f>G16+H16</f>
        <v>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239</v>
      </c>
      <c r="B17" s="10" t="s">
        <v>180</v>
      </c>
      <c r="C17" s="10" t="s">
        <v>181</v>
      </c>
      <c r="D17" s="11">
        <v>0</v>
      </c>
      <c r="E17" s="11">
        <v>361500</v>
      </c>
      <c r="F17" s="11">
        <f>G17+H17</f>
        <v>0</v>
      </c>
      <c r="G17" s="11">
        <v>0</v>
      </c>
      <c r="H17" s="11">
        <v>0</v>
      </c>
      <c r="I17" s="11">
        <v>0</v>
      </c>
      <c r="J17" s="11">
        <v>0</v>
      </c>
      <c r="K17" s="11">
        <f>F17-I17-J17</f>
        <v>0</v>
      </c>
    </row>
    <row r="18" spans="1:12" s="6" customFormat="1" x14ac:dyDescent="0.25">
      <c r="A18" s="10" t="s">
        <v>95</v>
      </c>
      <c r="B18" s="10" t="s">
        <v>183</v>
      </c>
      <c r="C18" s="10" t="s">
        <v>184</v>
      </c>
      <c r="D18" s="11">
        <f>D19</f>
        <v>838781</v>
      </c>
      <c r="E18" s="11">
        <f>E19</f>
        <v>1284781</v>
      </c>
      <c r="F18" s="11">
        <f>G18+H18</f>
        <v>1309306</v>
      </c>
      <c r="G18" s="11">
        <f>G19</f>
        <v>0</v>
      </c>
      <c r="H18" s="11">
        <f>H19</f>
        <v>1309306</v>
      </c>
      <c r="I18" s="11">
        <f>I19</f>
        <v>1309306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98</v>
      </c>
      <c r="B19" s="10" t="s">
        <v>186</v>
      </c>
      <c r="C19" s="10" t="s">
        <v>187</v>
      </c>
      <c r="D19" s="11">
        <f>D20</f>
        <v>838781</v>
      </c>
      <c r="E19" s="11">
        <f>E20</f>
        <v>1284781</v>
      </c>
      <c r="F19" s="11">
        <f>G19+H19</f>
        <v>1309306</v>
      </c>
      <c r="G19" s="11">
        <f>G20</f>
        <v>0</v>
      </c>
      <c r="H19" s="11">
        <f>H20</f>
        <v>1309306</v>
      </c>
      <c r="I19" s="11">
        <f>I20</f>
        <v>1309306</v>
      </c>
      <c r="J19" s="11">
        <f>J20</f>
        <v>0</v>
      </c>
      <c r="K19" s="11">
        <f>F19-I19-J19</f>
        <v>0</v>
      </c>
    </row>
    <row r="20" spans="1:12" s="6" customFormat="1" ht="96" x14ac:dyDescent="0.25">
      <c r="A20" s="10" t="s">
        <v>240</v>
      </c>
      <c r="B20" s="10" t="s">
        <v>189</v>
      </c>
      <c r="C20" s="10" t="s">
        <v>190</v>
      </c>
      <c r="D20" s="11">
        <f>+D21+D22+D23</f>
        <v>838781</v>
      </c>
      <c r="E20" s="11">
        <f>+E21+E22+E23</f>
        <v>1284781</v>
      </c>
      <c r="F20" s="11">
        <f>G20+H20</f>
        <v>1309306</v>
      </c>
      <c r="G20" s="11">
        <f>+G21+G22+G23</f>
        <v>0</v>
      </c>
      <c r="H20" s="11">
        <f>+H21+H22+H23</f>
        <v>1309306</v>
      </c>
      <c r="I20" s="11">
        <f>+I21+I22+I23</f>
        <v>1309306</v>
      </c>
      <c r="J20" s="11">
        <f>+J21+J22+J23</f>
        <v>0</v>
      </c>
      <c r="K20" s="11">
        <f>F20-I20-J20</f>
        <v>0</v>
      </c>
    </row>
    <row r="21" spans="1:12" s="6" customFormat="1" x14ac:dyDescent="0.25">
      <c r="A21" s="10" t="s">
        <v>219</v>
      </c>
      <c r="B21" s="10" t="s">
        <v>192</v>
      </c>
      <c r="C21" s="10" t="s">
        <v>193</v>
      </c>
      <c r="D21" s="11">
        <v>0</v>
      </c>
      <c r="E21" s="11">
        <v>0</v>
      </c>
      <c r="F21" s="11">
        <f>G21+H21</f>
        <v>24526</v>
      </c>
      <c r="G21" s="11">
        <v>0</v>
      </c>
      <c r="H21" s="11">
        <v>24526</v>
      </c>
      <c r="I21" s="11">
        <v>24526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128</v>
      </c>
      <c r="B22" s="10" t="s">
        <v>195</v>
      </c>
      <c r="C22" s="10" t="s">
        <v>196</v>
      </c>
      <c r="D22" s="11">
        <v>0</v>
      </c>
      <c r="E22" s="11">
        <v>446000</v>
      </c>
      <c r="F22" s="11">
        <f>G22+H22</f>
        <v>446000</v>
      </c>
      <c r="G22" s="11">
        <v>0</v>
      </c>
      <c r="H22" s="11">
        <v>446000</v>
      </c>
      <c r="I22" s="11">
        <v>446000</v>
      </c>
      <c r="J22" s="11">
        <v>0</v>
      </c>
      <c r="K22" s="11">
        <f>F22-I22-J22</f>
        <v>0</v>
      </c>
    </row>
    <row r="23" spans="1:12" s="6" customFormat="1" ht="22.5" x14ac:dyDescent="0.25">
      <c r="A23" s="10" t="s">
        <v>146</v>
      </c>
      <c r="B23" s="10" t="s">
        <v>204</v>
      </c>
      <c r="C23" s="10" t="s">
        <v>205</v>
      </c>
      <c r="D23" s="11">
        <v>838781</v>
      </c>
      <c r="E23" s="11">
        <v>838781</v>
      </c>
      <c r="F23" s="11">
        <f>G23+H23</f>
        <v>838780</v>
      </c>
      <c r="G23" s="11">
        <v>0</v>
      </c>
      <c r="H23" s="11">
        <v>838780</v>
      </c>
      <c r="I23" s="11">
        <v>838780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206</v>
      </c>
      <c r="B25" s="13"/>
      <c r="C25" s="13"/>
      <c r="D25" s="13"/>
      <c r="E25" s="13" t="s">
        <v>208</v>
      </c>
      <c r="F25" s="13"/>
      <c r="G25" s="13"/>
      <c r="H25" s="13"/>
      <c r="I25" s="13" t="s">
        <v>209</v>
      </c>
      <c r="J25" s="13"/>
      <c r="K25" s="13"/>
      <c r="L25" s="13"/>
    </row>
    <row r="26" spans="1:12" x14ac:dyDescent="0.25">
      <c r="A26" s="3" t="s">
        <v>207</v>
      </c>
      <c r="B26" s="3"/>
      <c r="C26" s="3"/>
      <c r="D26" s="3"/>
      <c r="E26" s="3"/>
      <c r="F26" s="3"/>
      <c r="G26" s="3"/>
      <c r="H26" s="3"/>
      <c r="I26" s="3" t="s">
        <v>210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3">
    <mergeCell ref="A25:D25"/>
    <mergeCell ref="A26:D26"/>
    <mergeCell ref="E25:H25"/>
    <mergeCell ref="E26:H26"/>
    <mergeCell ref="I25:L25"/>
    <mergeCell ref="I26:L2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2021-03-02T09:31:55Z</dcterms:created>
  <dcterms:modified xsi:type="dcterms:W3CDTF">2021-03-02T09:32:11Z</dcterms:modified>
</cp:coreProperties>
</file>