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 s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J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I20" i="1" s="1"/>
  <c r="K22" i="1"/>
  <c r="K21" i="1" s="1"/>
  <c r="J23" i="1"/>
  <c r="J24" i="1"/>
  <c r="D25" i="1"/>
  <c r="E25" i="1"/>
  <c r="F25" i="1"/>
  <c r="G25" i="1"/>
  <c r="H25" i="1"/>
  <c r="J25" i="1" s="1"/>
  <c r="I25" i="1"/>
  <c r="K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J33" i="1" s="1"/>
  <c r="I34" i="1"/>
  <c r="I33" i="1" s="1"/>
  <c r="K34" i="1"/>
  <c r="K33" i="1" s="1"/>
  <c r="J35" i="1"/>
  <c r="J36" i="1"/>
  <c r="D39" i="1"/>
  <c r="D38" i="1" s="1"/>
  <c r="D37" i="1" s="1"/>
  <c r="E39" i="1"/>
  <c r="E38" i="1" s="1"/>
  <c r="E37" i="1" s="1"/>
  <c r="F39" i="1"/>
  <c r="F38" i="1" s="1"/>
  <c r="F37" i="1" s="1"/>
  <c r="G39" i="1"/>
  <c r="G38" i="1" s="1"/>
  <c r="G37" i="1" s="1"/>
  <c r="H39" i="1"/>
  <c r="H38" i="1" s="1"/>
  <c r="I39" i="1"/>
  <c r="I38" i="1" s="1"/>
  <c r="I37" i="1" s="1"/>
  <c r="J39" i="1"/>
  <c r="K39" i="1"/>
  <c r="K38" i="1" s="1"/>
  <c r="K37" i="1" s="1"/>
  <c r="J40" i="1"/>
  <c r="D41" i="1"/>
  <c r="E41" i="1"/>
  <c r="F41" i="1"/>
  <c r="G41" i="1"/>
  <c r="H41" i="1"/>
  <c r="J41" i="1" s="1"/>
  <c r="I41" i="1"/>
  <c r="K41" i="1"/>
  <c r="J42" i="1"/>
  <c r="J43" i="1"/>
  <c r="D46" i="1"/>
  <c r="D45" i="1" s="1"/>
  <c r="D44" i="1" s="1"/>
  <c r="E46" i="1"/>
  <c r="E45" i="1" s="1"/>
  <c r="E44" i="1" s="1"/>
  <c r="F46" i="1"/>
  <c r="F45" i="1" s="1"/>
  <c r="F44" i="1" s="1"/>
  <c r="G46" i="1"/>
  <c r="G45" i="1" s="1"/>
  <c r="G44" i="1" s="1"/>
  <c r="H46" i="1"/>
  <c r="H45" i="1" s="1"/>
  <c r="I46" i="1"/>
  <c r="I45" i="1" s="1"/>
  <c r="I44" i="1" s="1"/>
  <c r="K46" i="1"/>
  <c r="K45" i="1" s="1"/>
  <c r="K44" i="1" s="1"/>
  <c r="J47" i="1"/>
  <c r="D49" i="1"/>
  <c r="E49" i="1"/>
  <c r="F49" i="1"/>
  <c r="G49" i="1"/>
  <c r="H49" i="1"/>
  <c r="J49" i="1" s="1"/>
  <c r="I49" i="1"/>
  <c r="K49" i="1"/>
  <c r="J50" i="1"/>
  <c r="J51" i="1"/>
  <c r="I12" i="1" l="1"/>
  <c r="I48" i="1" s="1"/>
  <c r="G20" i="1"/>
  <c r="H13" i="1"/>
  <c r="J14" i="1"/>
  <c r="F20" i="1"/>
  <c r="F12" i="1" s="1"/>
  <c r="F48" i="1" s="1"/>
  <c r="G12" i="1"/>
  <c r="G48" i="1" s="1"/>
  <c r="H44" i="1"/>
  <c r="J44" i="1" s="1"/>
  <c r="J45" i="1"/>
  <c r="E20" i="1"/>
  <c r="E12" i="1" s="1"/>
  <c r="E48" i="1" s="1"/>
  <c r="D20" i="1"/>
  <c r="J38" i="1"/>
  <c r="H37" i="1"/>
  <c r="J37" i="1" s="1"/>
  <c r="D12" i="1"/>
  <c r="D48" i="1" s="1"/>
  <c r="K20" i="1"/>
  <c r="K12" i="1" s="1"/>
  <c r="K48" i="1" s="1"/>
  <c r="H21" i="1"/>
  <c r="J15" i="1"/>
  <c r="J34" i="1"/>
  <c r="J28" i="1"/>
  <c r="J46" i="1"/>
  <c r="H12" i="1" l="1"/>
  <c r="J13" i="1"/>
  <c r="J21" i="1"/>
  <c r="H20" i="1"/>
  <c r="J20" i="1" s="1"/>
  <c r="H48" i="1" l="1"/>
  <c r="J48" i="1" s="1"/>
  <c r="J12" i="1"/>
</calcChain>
</file>

<file path=xl/sharedStrings.xml><?xml version="1.0" encoding="utf-8"?>
<sst xmlns="http://schemas.openxmlformats.org/spreadsheetml/2006/main" count="158" uniqueCount="145">
  <si>
    <t>JUDETUL  VASLUI</t>
  </si>
  <si>
    <t>COMUNA DUMESTI</t>
  </si>
  <si>
    <t xml:space="preserve"> Anexa 13</t>
  </si>
  <si>
    <t>Cont de executie - Cheltuieli - Bugetul local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</si>
  <si>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</si>
  <si>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</si>
  <si>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</si>
  <si>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</si>
  <si>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</si>
  <si>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</si>
  <si>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</si>
  <si>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</si>
  <si>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</si>
  <si>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</si>
  <si>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</si>
  <si>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</si>
  <si>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</si>
  <si>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</si>
  <si>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</si>
  <si>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</si>
  <si>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</si>
  <si>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</si>
  <si>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</si>
  <si>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</si>
  <si>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</si>
  <si>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</si>
  <si>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</si>
  <si>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</si>
  <si>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</si>
  <si>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</si>
  <si>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</si>
  <si>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</si>
  <si>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</si>
  <si>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</si>
  <si>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</si>
  <si>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</si>
  <si>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</si>
  <si>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</si>
  <si>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</si>
  <si>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</si>
  <si>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</si>
  <si>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</si>
  <si>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</si>
  <si>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</si>
  <si>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</si>
  <si>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</si>
  <si>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</si>
  <si>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</si>
  <si>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</si>
  <si>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</si>
  <si>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</si>
  <si>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</si>
  <si>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</si>
  <si>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</si>
  <si>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</si>
  <si>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</si>
  <si>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</si>
  <si>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</si>
  <si>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</si>
  <si>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</si>
  <si>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</si>
  <si>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</si>
  <si>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</si>
  <si>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</si>
  <si>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</si>
  <si>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</si>
  <si>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</si>
  <si>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</si>
  <si>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</si>
  <si>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</si>
  <si>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</si>
  <si>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</si>
  <si>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</si>
  <si>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</si>
  <si>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</si>
  <si>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</si>
  <si>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</si>
  <si>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</si>
  <si>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</si>
  <si>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58</t>
  </si>
  <si>
    <t>Camine culturale</t>
  </si>
  <si>
    <t>67.02.03.07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</si>
  <si>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</si>
  <si>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</si>
  <si>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</si>
  <si>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</si>
  <si>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</si>
  <si>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</si>
  <si>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</si>
  <si>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</si>
  <si>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</si>
  <si>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73</t>
  </si>
  <si>
    <t>Ajutoare pentru locuinte</t>
  </si>
  <si>
    <t>68.02.10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</si>
  <si>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</si>
  <si>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</si>
  <si>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</si>
  <si>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</si>
  <si>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</si>
  <si>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</si>
  <si>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83</t>
  </si>
  <si>
    <t>Locuinte   (cod 70.02.03.01+70.02.03.30)</t>
  </si>
  <si>
    <t>70.02.03</t>
  </si>
  <si>
    <t>84</t>
  </si>
  <si>
    <t>Dezvoltarea sistemului de locuinte</t>
  </si>
  <si>
    <t>70.02.03.01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</si>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</sst>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 t="s">
        <v>11</v>
      </c>
      <c r="F8" s="5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17</v>
      </c>
      <c r="K11" s="7">
        <v>8</v>
      </c>
    </row>
    <row r="12" spans="1:11" s="6" customFormat="1" ht="22.5" x14ac:dyDescent="0.25">
      <c r="A12" s="10" t="s">
        <v>19</v>
      </c>
      <c r="B12" s="10" t="s">
        <v>20</v>
      </c>
      <c r="C12" s="10" t="s">
        <v>21</v>
      </c>
      <c r="D12" s="11">
        <f>D13+D17+D20+D37+D44</f>
        <v>9172051</v>
      </c>
      <c r="E12" s="11">
        <f>E13+E17+E20+E37+E44</f>
        <v>9172051</v>
      </c>
      <c r="F12" s="11">
        <f>F13+F17+F20+F37+F44</f>
        <v>7096451</v>
      </c>
      <c r="G12" s="11">
        <f>G13+G17+G20+G37+G44</f>
        <v>7096451</v>
      </c>
      <c r="H12" s="11">
        <f>H13+H17+H20+H37+H44</f>
        <v>7096451</v>
      </c>
      <c r="I12" s="11">
        <f>I13+I17+I20+I37+I44</f>
        <v>1751938</v>
      </c>
      <c r="J12" s="11">
        <f>H12-I12</f>
        <v>5344513</v>
      </c>
      <c r="K12" s="11">
        <f>K13+K17+K20+K37+K44</f>
        <v>1596712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</f>
        <v>1152072</v>
      </c>
      <c r="E13" s="11">
        <f>E14</f>
        <v>1152072</v>
      </c>
      <c r="F13" s="11">
        <f>F14</f>
        <v>744772</v>
      </c>
      <c r="G13" s="11">
        <f>G14</f>
        <v>744772</v>
      </c>
      <c r="H13" s="11">
        <f>H14</f>
        <v>744772</v>
      </c>
      <c r="I13" s="11">
        <f>I14</f>
        <v>356835</v>
      </c>
      <c r="J13" s="11">
        <f>H13-I13</f>
        <v>387937</v>
      </c>
      <c r="K13" s="11">
        <f>K14</f>
        <v>351365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1152072</v>
      </c>
      <c r="E14" s="11">
        <f>E15</f>
        <v>1152072</v>
      </c>
      <c r="F14" s="11">
        <f>F15</f>
        <v>744772</v>
      </c>
      <c r="G14" s="11">
        <f>G15</f>
        <v>744772</v>
      </c>
      <c r="H14" s="11">
        <f>H15</f>
        <v>744772</v>
      </c>
      <c r="I14" s="11">
        <f>I15</f>
        <v>356835</v>
      </c>
      <c r="J14" s="11">
        <f>H14-I14</f>
        <v>387937</v>
      </c>
      <c r="K14" s="11">
        <f>K15</f>
        <v>351365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1152072</v>
      </c>
      <c r="E15" s="11">
        <f>E16</f>
        <v>1152072</v>
      </c>
      <c r="F15" s="11">
        <f>F16</f>
        <v>744772</v>
      </c>
      <c r="G15" s="11">
        <f>G16</f>
        <v>744772</v>
      </c>
      <c r="H15" s="11">
        <f>H16</f>
        <v>744772</v>
      </c>
      <c r="I15" s="11">
        <f>I16</f>
        <v>356835</v>
      </c>
      <c r="J15" s="11">
        <f>H15-I15</f>
        <v>387937</v>
      </c>
      <c r="K15" s="11">
        <f>K16</f>
        <v>351365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v>1152072</v>
      </c>
      <c r="E16" s="11">
        <v>1152072</v>
      </c>
      <c r="F16" s="11">
        <v>744772</v>
      </c>
      <c r="G16" s="11">
        <v>744772</v>
      </c>
      <c r="H16" s="11">
        <v>744772</v>
      </c>
      <c r="I16" s="11">
        <v>356835</v>
      </c>
      <c r="J16" s="11">
        <f>H16-I16</f>
        <v>387937</v>
      </c>
      <c r="K16" s="11">
        <v>351365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34200</v>
      </c>
      <c r="E17" s="11">
        <f>+E18</f>
        <v>34200</v>
      </c>
      <c r="F17" s="11">
        <f>+F18</f>
        <v>17200</v>
      </c>
      <c r="G17" s="11">
        <f>+G18</f>
        <v>17200</v>
      </c>
      <c r="H17" s="11">
        <f>+H18</f>
        <v>17200</v>
      </c>
      <c r="I17" s="11">
        <f>+I18</f>
        <v>8607</v>
      </c>
      <c r="J17" s="11">
        <f>H17-I17</f>
        <v>8593</v>
      </c>
      <c r="K17" s="11">
        <f>+K18</f>
        <v>8724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+D19</f>
        <v>34200</v>
      </c>
      <c r="E18" s="11">
        <f>+E19</f>
        <v>34200</v>
      </c>
      <c r="F18" s="11">
        <f>+F19</f>
        <v>17200</v>
      </c>
      <c r="G18" s="11">
        <f>+G19</f>
        <v>17200</v>
      </c>
      <c r="H18" s="11">
        <f>+H19</f>
        <v>17200</v>
      </c>
      <c r="I18" s="11">
        <f>+I19</f>
        <v>8607</v>
      </c>
      <c r="J18" s="11">
        <f>H18-I18</f>
        <v>8593</v>
      </c>
      <c r="K18" s="11">
        <f>+K19</f>
        <v>8724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34200</v>
      </c>
      <c r="E19" s="11">
        <v>34200</v>
      </c>
      <c r="F19" s="11">
        <v>17200</v>
      </c>
      <c r="G19" s="11">
        <v>17200</v>
      </c>
      <c r="H19" s="11">
        <v>17200</v>
      </c>
      <c r="I19" s="11">
        <v>8607</v>
      </c>
      <c r="J19" s="11">
        <f>H19-I19</f>
        <v>8593</v>
      </c>
      <c r="K19" s="11">
        <v>8724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D21+D27+D30+D33</f>
        <v>3858632</v>
      </c>
      <c r="E20" s="11">
        <f>E21+E27+E30+E33</f>
        <v>3858632</v>
      </c>
      <c r="F20" s="11">
        <f>F21+F27+F30+F33</f>
        <v>2334782</v>
      </c>
      <c r="G20" s="11">
        <f>G21+G27+G30+G33</f>
        <v>2334782</v>
      </c>
      <c r="H20" s="11">
        <f>H21+H27+H30+H33</f>
        <v>2334782</v>
      </c>
      <c r="I20" s="11">
        <f>I21+I27+I30+I33</f>
        <v>1124795</v>
      </c>
      <c r="J20" s="11">
        <f>H20-I20</f>
        <v>1209987</v>
      </c>
      <c r="K20" s="11">
        <f>K21+K27+K30+K33</f>
        <v>1095580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D22+D25</f>
        <v>1926380</v>
      </c>
      <c r="E21" s="11">
        <f>E22+E25</f>
        <v>1926380</v>
      </c>
      <c r="F21" s="11">
        <f>F22+F25</f>
        <v>989850</v>
      </c>
      <c r="G21" s="11">
        <f>G22+G25</f>
        <v>989850</v>
      </c>
      <c r="H21" s="11">
        <f>H22+H25</f>
        <v>989850</v>
      </c>
      <c r="I21" s="11">
        <f>I22+I25</f>
        <v>767688</v>
      </c>
      <c r="J21" s="11">
        <f>H21-I21</f>
        <v>222162</v>
      </c>
      <c r="K21" s="11">
        <f>K22+K25</f>
        <v>746148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f>D23+D24</f>
        <v>784331</v>
      </c>
      <c r="E22" s="11">
        <f>E23+E24</f>
        <v>784331</v>
      </c>
      <c r="F22" s="11">
        <f>F23+F24</f>
        <v>371869</v>
      </c>
      <c r="G22" s="11">
        <f>G23+G24</f>
        <v>371869</v>
      </c>
      <c r="H22" s="11">
        <f>H23+H24</f>
        <v>371869</v>
      </c>
      <c r="I22" s="11">
        <f>I23+I24</f>
        <v>364592</v>
      </c>
      <c r="J22" s="11">
        <f>H22-I22</f>
        <v>7277</v>
      </c>
      <c r="K22" s="11">
        <f>K23+K24</f>
        <v>358607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303581</v>
      </c>
      <c r="E23" s="11">
        <v>303581</v>
      </c>
      <c r="F23" s="11">
        <v>150084</v>
      </c>
      <c r="G23" s="11">
        <v>150084</v>
      </c>
      <c r="H23" s="11">
        <v>150084</v>
      </c>
      <c r="I23" s="11">
        <v>143921</v>
      </c>
      <c r="J23" s="11">
        <f>H23-I23</f>
        <v>6163</v>
      </c>
      <c r="K23" s="11">
        <v>135943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480750</v>
      </c>
      <c r="E24" s="11">
        <v>480750</v>
      </c>
      <c r="F24" s="11">
        <v>221785</v>
      </c>
      <c r="G24" s="11">
        <v>221785</v>
      </c>
      <c r="H24" s="11">
        <v>221785</v>
      </c>
      <c r="I24" s="11">
        <v>220671</v>
      </c>
      <c r="J24" s="11">
        <f>H24-I24</f>
        <v>1114</v>
      </c>
      <c r="K24" s="11">
        <v>222664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</f>
        <v>1142049</v>
      </c>
      <c r="E25" s="11">
        <f>E26</f>
        <v>1142049</v>
      </c>
      <c r="F25" s="11">
        <f>F26</f>
        <v>617981</v>
      </c>
      <c r="G25" s="11">
        <f>G26</f>
        <v>617981</v>
      </c>
      <c r="H25" s="11">
        <f>H26</f>
        <v>617981</v>
      </c>
      <c r="I25" s="11">
        <f>I26</f>
        <v>403096</v>
      </c>
      <c r="J25" s="11">
        <f>H25-I25</f>
        <v>214885</v>
      </c>
      <c r="K25" s="11">
        <f>K26</f>
        <v>387541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1142049</v>
      </c>
      <c r="E26" s="11">
        <v>1142049</v>
      </c>
      <c r="F26" s="11">
        <v>617981</v>
      </c>
      <c r="G26" s="11">
        <v>617981</v>
      </c>
      <c r="H26" s="11">
        <v>617981</v>
      </c>
      <c r="I26" s="11">
        <v>403096</v>
      </c>
      <c r="J26" s="11">
        <f>H26-I26</f>
        <v>214885</v>
      </c>
      <c r="K26" s="11">
        <v>387541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f>+D28</f>
        <v>667252</v>
      </c>
      <c r="E27" s="11">
        <f>+E28</f>
        <v>667252</v>
      </c>
      <c r="F27" s="11">
        <f>+F28</f>
        <v>639932</v>
      </c>
      <c r="G27" s="11">
        <f>+G28</f>
        <v>639932</v>
      </c>
      <c r="H27" s="11">
        <f>+H28</f>
        <v>639932</v>
      </c>
      <c r="I27" s="11">
        <f>+I28</f>
        <v>62371</v>
      </c>
      <c r="J27" s="11">
        <f>H27-I27</f>
        <v>577561</v>
      </c>
      <c r="K27" s="11">
        <f>+K28</f>
        <v>25837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</f>
        <v>667252</v>
      </c>
      <c r="E28" s="11">
        <f>E29</f>
        <v>667252</v>
      </c>
      <c r="F28" s="11">
        <f>F29</f>
        <v>639932</v>
      </c>
      <c r="G28" s="11">
        <f>G29</f>
        <v>639932</v>
      </c>
      <c r="H28" s="11">
        <f>H29</f>
        <v>639932</v>
      </c>
      <c r="I28" s="11">
        <f>I29</f>
        <v>62371</v>
      </c>
      <c r="J28" s="11">
        <f>H28-I28</f>
        <v>577561</v>
      </c>
      <c r="K28" s="11">
        <f>K29</f>
        <v>25837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667252</v>
      </c>
      <c r="E29" s="11">
        <v>667252</v>
      </c>
      <c r="F29" s="11">
        <v>639932</v>
      </c>
      <c r="G29" s="11">
        <v>639932</v>
      </c>
      <c r="H29" s="11">
        <v>639932</v>
      </c>
      <c r="I29" s="11">
        <v>62371</v>
      </c>
      <c r="J29" s="11">
        <f>H29-I29</f>
        <v>577561</v>
      </c>
      <c r="K29" s="11">
        <v>25837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f>D31</f>
        <v>370000</v>
      </c>
      <c r="E30" s="11">
        <f>E31</f>
        <v>370000</v>
      </c>
      <c r="F30" s="11">
        <f>F31</f>
        <v>360000</v>
      </c>
      <c r="G30" s="11">
        <f>G31</f>
        <v>360000</v>
      </c>
      <c r="H30" s="11">
        <f>H31</f>
        <v>360000</v>
      </c>
      <c r="I30" s="11">
        <f>I31</f>
        <v>0</v>
      </c>
      <c r="J30" s="11">
        <f>H30-I30</f>
        <v>360000</v>
      </c>
      <c r="K30" s="11">
        <f>K31</f>
        <v>11180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f>+D32</f>
        <v>370000</v>
      </c>
      <c r="E31" s="11">
        <f>+E32</f>
        <v>370000</v>
      </c>
      <c r="F31" s="11">
        <f>+F32</f>
        <v>360000</v>
      </c>
      <c r="G31" s="11">
        <f>+G32</f>
        <v>360000</v>
      </c>
      <c r="H31" s="11">
        <f>+H32</f>
        <v>360000</v>
      </c>
      <c r="I31" s="11">
        <f>+I32</f>
        <v>0</v>
      </c>
      <c r="J31" s="11">
        <f>H31-I31</f>
        <v>360000</v>
      </c>
      <c r="K31" s="11">
        <f>+K32</f>
        <v>11180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370000</v>
      </c>
      <c r="E32" s="11">
        <v>370000</v>
      </c>
      <c r="F32" s="11">
        <v>360000</v>
      </c>
      <c r="G32" s="11">
        <v>360000</v>
      </c>
      <c r="H32" s="11">
        <v>360000</v>
      </c>
      <c r="I32" s="11">
        <v>0</v>
      </c>
      <c r="J32" s="11">
        <f>H32-I32</f>
        <v>360000</v>
      </c>
      <c r="K32" s="11">
        <v>11180</v>
      </c>
    </row>
    <row r="33" spans="1:11" s="6" customFormat="1" ht="33" x14ac:dyDescent="0.25">
      <c r="A33" s="10" t="s">
        <v>82</v>
      </c>
      <c r="B33" s="10" t="s">
        <v>83</v>
      </c>
      <c r="C33" s="10" t="s">
        <v>84</v>
      </c>
      <c r="D33" s="11">
        <f>+D34+D36</f>
        <v>895000</v>
      </c>
      <c r="E33" s="11">
        <f>+E34+E36</f>
        <v>895000</v>
      </c>
      <c r="F33" s="11">
        <f>+F34+F36</f>
        <v>345000</v>
      </c>
      <c r="G33" s="11">
        <f>+G34+G36</f>
        <v>345000</v>
      </c>
      <c r="H33" s="11">
        <f>+H34+H36</f>
        <v>345000</v>
      </c>
      <c r="I33" s="11">
        <f>+I34+I36</f>
        <v>294736</v>
      </c>
      <c r="J33" s="11">
        <f>H33-I33</f>
        <v>50264</v>
      </c>
      <c r="K33" s="11">
        <f>+K34+K36</f>
        <v>312415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</f>
        <v>860000</v>
      </c>
      <c r="E34" s="11">
        <f>E35</f>
        <v>860000</v>
      </c>
      <c r="F34" s="11">
        <f>F35</f>
        <v>340000</v>
      </c>
      <c r="G34" s="11">
        <f>G35</f>
        <v>340000</v>
      </c>
      <c r="H34" s="11">
        <f>H35</f>
        <v>340000</v>
      </c>
      <c r="I34" s="11">
        <f>I35</f>
        <v>293752</v>
      </c>
      <c r="J34" s="11">
        <f>H34-I34</f>
        <v>46248</v>
      </c>
      <c r="K34" s="11">
        <f>K35</f>
        <v>311431</v>
      </c>
    </row>
    <row r="35" spans="1:11" s="6" customFormat="1" x14ac:dyDescent="0.25">
      <c r="A35" s="10" t="s">
        <v>88</v>
      </c>
      <c r="B35" s="10" t="s">
        <v>89</v>
      </c>
      <c r="C35" s="10" t="s">
        <v>90</v>
      </c>
      <c r="D35" s="11">
        <v>860000</v>
      </c>
      <c r="E35" s="11">
        <v>860000</v>
      </c>
      <c r="F35" s="11">
        <v>340000</v>
      </c>
      <c r="G35" s="11">
        <v>340000</v>
      </c>
      <c r="H35" s="11">
        <v>340000</v>
      </c>
      <c r="I35" s="11">
        <v>293752</v>
      </c>
      <c r="J35" s="11">
        <f>H35-I35</f>
        <v>46248</v>
      </c>
      <c r="K35" s="11">
        <v>311431</v>
      </c>
    </row>
    <row r="36" spans="1:11" s="6" customFormat="1" x14ac:dyDescent="0.25">
      <c r="A36" s="10" t="s">
        <v>91</v>
      </c>
      <c r="B36" s="10" t="s">
        <v>92</v>
      </c>
      <c r="C36" s="10" t="s">
        <v>93</v>
      </c>
      <c r="D36" s="11">
        <v>35000</v>
      </c>
      <c r="E36" s="11">
        <v>35000</v>
      </c>
      <c r="F36" s="11">
        <v>5000</v>
      </c>
      <c r="G36" s="11">
        <v>5000</v>
      </c>
      <c r="H36" s="11">
        <v>5000</v>
      </c>
      <c r="I36" s="11">
        <v>984</v>
      </c>
      <c r="J36" s="11">
        <f>H36-I36</f>
        <v>4016</v>
      </c>
      <c r="K36" s="11">
        <v>984</v>
      </c>
    </row>
    <row r="37" spans="1:11" s="6" customFormat="1" ht="33" x14ac:dyDescent="0.25">
      <c r="A37" s="10" t="s">
        <v>94</v>
      </c>
      <c r="B37" s="10" t="s">
        <v>95</v>
      </c>
      <c r="C37" s="10" t="s">
        <v>96</v>
      </c>
      <c r="D37" s="11">
        <f>D38</f>
        <v>3228552</v>
      </c>
      <c r="E37" s="11">
        <f>E38</f>
        <v>3228552</v>
      </c>
      <c r="F37" s="11">
        <f>F38</f>
        <v>3156426</v>
      </c>
      <c r="G37" s="11">
        <f>G38</f>
        <v>3156426</v>
      </c>
      <c r="H37" s="11">
        <f>H38</f>
        <v>3156426</v>
      </c>
      <c r="I37" s="11">
        <f>I38</f>
        <v>208042</v>
      </c>
      <c r="J37" s="11">
        <f>H37-I37</f>
        <v>2948384</v>
      </c>
      <c r="K37" s="11">
        <f>K38</f>
        <v>92593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f>D39+D41+D43</f>
        <v>3228552</v>
      </c>
      <c r="E38" s="11">
        <f>E39+E41+E43</f>
        <v>3228552</v>
      </c>
      <c r="F38" s="11">
        <f>F39+F41+F43</f>
        <v>3156426</v>
      </c>
      <c r="G38" s="11">
        <f>G39+G41+G43</f>
        <v>3156426</v>
      </c>
      <c r="H38" s="11">
        <f>H39+H41+H43</f>
        <v>3156426</v>
      </c>
      <c r="I38" s="11">
        <f>I39+I41+I43</f>
        <v>208042</v>
      </c>
      <c r="J38" s="11">
        <f>H38-I38</f>
        <v>2948384</v>
      </c>
      <c r="K38" s="11">
        <f>K39+K41+K43</f>
        <v>92593</v>
      </c>
    </row>
    <row r="39" spans="1:11" s="6" customFormat="1" x14ac:dyDescent="0.25">
      <c r="A39" s="10" t="s">
        <v>100</v>
      </c>
      <c r="B39" s="10" t="s">
        <v>101</v>
      </c>
      <c r="C39" s="10" t="s">
        <v>102</v>
      </c>
      <c r="D39" s="11">
        <f>D40</f>
        <v>227126</v>
      </c>
      <c r="E39" s="11">
        <f>E40</f>
        <v>227126</v>
      </c>
      <c r="F39" s="11">
        <f>F40</f>
        <v>180000</v>
      </c>
      <c r="G39" s="11">
        <f>G40</f>
        <v>180000</v>
      </c>
      <c r="H39" s="11">
        <f>H40</f>
        <v>180000</v>
      </c>
      <c r="I39" s="11">
        <f>I40</f>
        <v>116336</v>
      </c>
      <c r="J39" s="11">
        <f>H39-I39</f>
        <v>63664</v>
      </c>
      <c r="K39" s="11">
        <f>K40</f>
        <v>92593</v>
      </c>
    </row>
    <row r="40" spans="1:11" s="6" customFormat="1" x14ac:dyDescent="0.25">
      <c r="A40" s="10" t="s">
        <v>103</v>
      </c>
      <c r="B40" s="10" t="s">
        <v>104</v>
      </c>
      <c r="C40" s="10" t="s">
        <v>105</v>
      </c>
      <c r="D40" s="11">
        <v>227126</v>
      </c>
      <c r="E40" s="11">
        <v>227126</v>
      </c>
      <c r="F40" s="11">
        <v>180000</v>
      </c>
      <c r="G40" s="11">
        <v>180000</v>
      </c>
      <c r="H40" s="11">
        <v>180000</v>
      </c>
      <c r="I40" s="11">
        <v>116336</v>
      </c>
      <c r="J40" s="11">
        <f>H40-I40</f>
        <v>63664</v>
      </c>
      <c r="K40" s="11">
        <v>92593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D42</f>
        <v>2926426</v>
      </c>
      <c r="E41" s="11">
        <f>E42</f>
        <v>2926426</v>
      </c>
      <c r="F41" s="11">
        <f>F42</f>
        <v>2926426</v>
      </c>
      <c r="G41" s="11">
        <f>G42</f>
        <v>2926426</v>
      </c>
      <c r="H41" s="11">
        <f>H42</f>
        <v>2926426</v>
      </c>
      <c r="I41" s="11">
        <f>I42</f>
        <v>91706</v>
      </c>
      <c r="J41" s="11">
        <f>H41-I41</f>
        <v>2834720</v>
      </c>
      <c r="K41" s="11">
        <f>K42</f>
        <v>0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2926426</v>
      </c>
      <c r="E42" s="11">
        <v>2926426</v>
      </c>
      <c r="F42" s="11">
        <v>2926426</v>
      </c>
      <c r="G42" s="11">
        <v>2926426</v>
      </c>
      <c r="H42" s="11">
        <v>2926426</v>
      </c>
      <c r="I42" s="11">
        <v>91706</v>
      </c>
      <c r="J42" s="11">
        <f>H42-I42</f>
        <v>2834720</v>
      </c>
      <c r="K42" s="11">
        <v>0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v>75000</v>
      </c>
      <c r="E43" s="11">
        <v>75000</v>
      </c>
      <c r="F43" s="11">
        <v>50000</v>
      </c>
      <c r="G43" s="11">
        <v>50000</v>
      </c>
      <c r="H43" s="11">
        <v>50000</v>
      </c>
      <c r="I43" s="11">
        <v>0</v>
      </c>
      <c r="J43" s="11">
        <f>H43-I43</f>
        <v>50000</v>
      </c>
      <c r="K43" s="11">
        <v>0</v>
      </c>
    </row>
    <row r="44" spans="1:11" s="6" customFormat="1" ht="22.5" x14ac:dyDescent="0.25">
      <c r="A44" s="10" t="s">
        <v>115</v>
      </c>
      <c r="B44" s="10" t="s">
        <v>116</v>
      </c>
      <c r="C44" s="10" t="s">
        <v>117</v>
      </c>
      <c r="D44" s="11">
        <f>+D45</f>
        <v>898595</v>
      </c>
      <c r="E44" s="11">
        <f>+E45</f>
        <v>898595</v>
      </c>
      <c r="F44" s="11">
        <f>+F45</f>
        <v>843271</v>
      </c>
      <c r="G44" s="11">
        <f>+G45</f>
        <v>843271</v>
      </c>
      <c r="H44" s="11">
        <f>+H45</f>
        <v>843271</v>
      </c>
      <c r="I44" s="11">
        <f>+I45</f>
        <v>53659</v>
      </c>
      <c r="J44" s="11">
        <f>H44-I44</f>
        <v>789612</v>
      </c>
      <c r="K44" s="11">
        <f>+K45</f>
        <v>48450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</f>
        <v>898595</v>
      </c>
      <c r="E45" s="11">
        <f>E46</f>
        <v>898595</v>
      </c>
      <c r="F45" s="11">
        <f>F46</f>
        <v>843271</v>
      </c>
      <c r="G45" s="11">
        <f>G46</f>
        <v>843271</v>
      </c>
      <c r="H45" s="11">
        <f>H46</f>
        <v>843271</v>
      </c>
      <c r="I45" s="11">
        <f>I46</f>
        <v>53659</v>
      </c>
      <c r="J45" s="11">
        <f>H45-I45</f>
        <v>789612</v>
      </c>
      <c r="K45" s="11">
        <f>K46</f>
        <v>48450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f>D47</f>
        <v>898595</v>
      </c>
      <c r="E46" s="11">
        <f>E47</f>
        <v>898595</v>
      </c>
      <c r="F46" s="11">
        <f>F47</f>
        <v>843271</v>
      </c>
      <c r="G46" s="11">
        <f>G47</f>
        <v>843271</v>
      </c>
      <c r="H46" s="11">
        <f>H47</f>
        <v>843271</v>
      </c>
      <c r="I46" s="11">
        <f>I47</f>
        <v>53659</v>
      </c>
      <c r="J46" s="11">
        <f>H46-I46</f>
        <v>789612</v>
      </c>
      <c r="K46" s="11">
        <f>K47</f>
        <v>48450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v>898595</v>
      </c>
      <c r="E47" s="11">
        <v>898595</v>
      </c>
      <c r="F47" s="11">
        <v>843271</v>
      </c>
      <c r="G47" s="11">
        <v>843271</v>
      </c>
      <c r="H47" s="11">
        <v>843271</v>
      </c>
      <c r="I47" s="11">
        <v>53659</v>
      </c>
      <c r="J47" s="11">
        <f>H47-I47</f>
        <v>789612</v>
      </c>
      <c r="K47" s="11">
        <v>48450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-D12</f>
        <v>-9172051</v>
      </c>
      <c r="E48" s="11">
        <f>-E12</f>
        <v>-9172051</v>
      </c>
      <c r="F48" s="11">
        <f>-F12</f>
        <v>-7096451</v>
      </c>
      <c r="G48" s="11">
        <f>-G12</f>
        <v>-7096451</v>
      </c>
      <c r="H48" s="11">
        <f>-H12</f>
        <v>-7096451</v>
      </c>
      <c r="I48" s="11">
        <f>-I12</f>
        <v>-1751938</v>
      </c>
      <c r="J48" s="11">
        <f>H48-I48</f>
        <v>-5344513</v>
      </c>
      <c r="K48" s="11">
        <f>-K12</f>
        <v>-1596712</v>
      </c>
    </row>
    <row r="49" spans="1:12" s="6" customFormat="1" x14ac:dyDescent="0.25">
      <c r="A49" s="10" t="s">
        <v>130</v>
      </c>
      <c r="B49" s="10" t="s">
        <v>131</v>
      </c>
      <c r="C49" s="10" t="s">
        <v>132</v>
      </c>
      <c r="D49" s="11" t="e">
        <f>D50+D51</f>
        <v>#VALUE!</v>
      </c>
      <c r="E49" s="11" t="e">
        <f>E50+E51</f>
        <v>#VALUE!</v>
      </c>
      <c r="F49" s="11" t="e">
        <f>F50+F51</f>
        <v>#VALUE!</v>
      </c>
      <c r="G49" s="11" t="e">
        <f>G50+G51</f>
        <v>#VALUE!</v>
      </c>
      <c r="H49" s="11" t="e">
        <f>H50+H51</f>
        <v>#VALUE!</v>
      </c>
      <c r="I49" s="11" t="e">
        <f>I50+I51</f>
        <v>#VALUE!</v>
      </c>
      <c r="J49" s="11" t="e">
        <f>H49-I49</f>
        <v>#VALUE!</v>
      </c>
      <c r="K49" s="11" t="e">
        <f>K50+K51</f>
        <v>#VALUE!</v>
      </c>
    </row>
    <row r="50" spans="1:12" s="6" customFormat="1" x14ac:dyDescent="0.25">
      <c r="A50" s="10" t="s">
        <v>133</v>
      </c>
      <c r="B50" s="10" t="s">
        <v>134</v>
      </c>
      <c r="C50" s="10" t="s">
        <v>135</v>
      </c>
      <c r="D50" s="11" t="s">
        <v>136</v>
      </c>
      <c r="E50" s="11" t="s">
        <v>136</v>
      </c>
      <c r="F50" s="11" t="s">
        <v>136</v>
      </c>
      <c r="G50" s="11" t="s">
        <v>136</v>
      </c>
      <c r="H50" s="11" t="s">
        <v>136</v>
      </c>
      <c r="I50" s="11" t="s">
        <v>136</v>
      </c>
      <c r="J50" s="11" t="e">
        <f>H50-I50</f>
        <v>#VALUE!</v>
      </c>
      <c r="K50" s="11" t="s">
        <v>136</v>
      </c>
    </row>
    <row r="51" spans="1:12" s="6" customFormat="1" x14ac:dyDescent="0.25">
      <c r="A51" s="10" t="s">
        <v>137</v>
      </c>
      <c r="B51" s="10" t="s">
        <v>138</v>
      </c>
      <c r="C51" s="10" t="s">
        <v>139</v>
      </c>
      <c r="D51" s="11" t="s">
        <v>136</v>
      </c>
      <c r="E51" s="11" t="s">
        <v>136</v>
      </c>
      <c r="F51" s="11" t="s">
        <v>136</v>
      </c>
      <c r="G51" s="11" t="s">
        <v>136</v>
      </c>
      <c r="H51" s="11" t="s">
        <v>136</v>
      </c>
      <c r="I51" s="11" t="s">
        <v>136</v>
      </c>
      <c r="J51" s="11" t="e">
        <f>H51-I51</f>
        <v>#VALUE!</v>
      </c>
      <c r="K51" s="11" t="s">
        <v>136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</row>
    <row r="53" spans="1:12" x14ac:dyDescent="0.25">
      <c r="A53" s="13" t="s">
        <v>140</v>
      </c>
      <c r="B53" s="13"/>
      <c r="C53" s="13"/>
      <c r="D53" s="13"/>
      <c r="E53" s="13" t="s">
        <v>142</v>
      </c>
      <c r="F53" s="13"/>
      <c r="G53" s="13"/>
      <c r="H53" s="13"/>
      <c r="I53" s="13" t="s">
        <v>143</v>
      </c>
      <c r="J53" s="13"/>
      <c r="K53" s="13"/>
      <c r="L53" s="13"/>
    </row>
    <row r="54" spans="1:12" x14ac:dyDescent="0.25">
      <c r="A54" s="3" t="s">
        <v>141</v>
      </c>
      <c r="B54" s="3"/>
      <c r="C54" s="3"/>
      <c r="D54" s="3"/>
      <c r="E54" s="3"/>
      <c r="F54" s="3"/>
      <c r="G54" s="3"/>
      <c r="H54" s="3"/>
      <c r="I54" s="3" t="s">
        <v>144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3">
    <mergeCell ref="K7:K10"/>
    <mergeCell ref="A53:D53"/>
    <mergeCell ref="A54:D54"/>
    <mergeCell ref="E53:H53"/>
    <mergeCell ref="E54:H54"/>
    <mergeCell ref="I53:L53"/>
    <mergeCell ref="I54:L54"/>
    <mergeCell ref="A11:B11"/>
    <mergeCell ref="C7:C10"/>
    <mergeCell ref="D7:D10"/>
    <mergeCell ref="E7:F7"/>
    <mergeCell ref="E8:E10"/>
    <mergeCell ref="F8:F10"/>
    <mergeCell ref="A1:K1"/>
    <mergeCell ref="A2:K2"/>
    <mergeCell ref="A3:K3"/>
    <mergeCell ref="A4:K4"/>
    <mergeCell ref="A5:K5"/>
    <mergeCell ref="A7:B10"/>
    <mergeCell ref="G7:G10"/>
    <mergeCell ref="H7:H10"/>
    <mergeCell ref="I7:I10"/>
    <mergeCell ref="J7:J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2016-08-01T08:54:39Z</dcterms:created>
  <dcterms:modified xsi:type="dcterms:W3CDTF">2016-08-01T08:54:41Z</dcterms:modified>
</cp:coreProperties>
</file>