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Dumest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F20" i="1"/>
  <c r="K20" i="1" s="1"/>
  <c r="G20" i="1"/>
  <c r="H20" i="1"/>
  <c r="I20" i="1"/>
  <c r="J20" i="1"/>
  <c r="F21" i="1"/>
  <c r="K21" i="1" s="1"/>
  <c r="F22" i="1"/>
  <c r="K22" i="1" s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F28" i="1"/>
  <c r="K28" i="1" s="1"/>
  <c r="G28" i="1"/>
  <c r="H28" i="1"/>
  <c r="I28" i="1"/>
  <c r="J28" i="1"/>
  <c r="F29" i="1"/>
  <c r="K29" i="1" s="1"/>
  <c r="F30" i="1"/>
  <c r="K30" i="1" s="1"/>
  <c r="F31" i="1"/>
  <c r="K31" i="1"/>
  <c r="F32" i="1"/>
  <c r="K32" i="1" s="1"/>
  <c r="D34" i="1"/>
  <c r="E34" i="1"/>
  <c r="E33" i="1" s="1"/>
  <c r="F34" i="1"/>
  <c r="K34" i="1" s="1"/>
  <c r="G34" i="1"/>
  <c r="G33" i="1" s="1"/>
  <c r="H34" i="1"/>
  <c r="I34" i="1"/>
  <c r="I33" i="1" s="1"/>
  <c r="J34" i="1"/>
  <c r="J33" i="1" s="1"/>
  <c r="F35" i="1"/>
  <c r="K35" i="1" s="1"/>
  <c r="F36" i="1"/>
  <c r="K36" i="1" s="1"/>
  <c r="F37" i="1"/>
  <c r="K37" i="1"/>
  <c r="D39" i="1"/>
  <c r="D38" i="1" s="1"/>
  <c r="E39" i="1"/>
  <c r="E38" i="1" s="1"/>
  <c r="G39" i="1"/>
  <c r="G38" i="1" s="1"/>
  <c r="H39" i="1"/>
  <c r="F39" i="1" s="1"/>
  <c r="K39" i="1" s="1"/>
  <c r="I39" i="1"/>
  <c r="I38" i="1" s="1"/>
  <c r="J39" i="1"/>
  <c r="J38" i="1" s="1"/>
  <c r="F40" i="1"/>
  <c r="K40" i="1" s="1"/>
  <c r="F41" i="1"/>
  <c r="K41" i="1" s="1"/>
  <c r="F42" i="1"/>
  <c r="K42" i="1" s="1"/>
  <c r="E43" i="1"/>
  <c r="D44" i="1"/>
  <c r="D43" i="1" s="1"/>
  <c r="E44" i="1"/>
  <c r="F44" i="1"/>
  <c r="K44" i="1" s="1"/>
  <c r="G44" i="1"/>
  <c r="G43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D46" i="1" s="1"/>
  <c r="E49" i="1"/>
  <c r="E48" i="1" s="1"/>
  <c r="E47" i="1" s="1"/>
  <c r="G49" i="1"/>
  <c r="G48" i="1" s="1"/>
  <c r="H49" i="1"/>
  <c r="F49" i="1" s="1"/>
  <c r="K49" i="1" s="1"/>
  <c r="I49" i="1"/>
  <c r="I48" i="1" s="1"/>
  <c r="I47" i="1" s="1"/>
  <c r="I46" i="1" s="1"/>
  <c r="J49" i="1"/>
  <c r="J48" i="1" s="1"/>
  <c r="J47" i="1" s="1"/>
  <c r="F50" i="1"/>
  <c r="K50" i="1" s="1"/>
  <c r="D52" i="1"/>
  <c r="D51" i="1" s="1"/>
  <c r="E52" i="1"/>
  <c r="E51" i="1" s="1"/>
  <c r="F52" i="1"/>
  <c r="K52" i="1" s="1"/>
  <c r="G52" i="1"/>
  <c r="H52" i="1"/>
  <c r="I52" i="1"/>
  <c r="I51" i="1" s="1"/>
  <c r="J52" i="1"/>
  <c r="J51" i="1" s="1"/>
  <c r="F53" i="1"/>
  <c r="K53" i="1" s="1"/>
  <c r="F54" i="1"/>
  <c r="K54" i="1" s="1"/>
  <c r="J55" i="1"/>
  <c r="D56" i="1"/>
  <c r="D55" i="1" s="1"/>
  <c r="E56" i="1"/>
  <c r="E55" i="1" s="1"/>
  <c r="F56" i="1"/>
  <c r="K56" i="1" s="1"/>
  <c r="G56" i="1"/>
  <c r="G55" i="1" s="1"/>
  <c r="H56" i="1"/>
  <c r="H55" i="1" s="1"/>
  <c r="I56" i="1"/>
  <c r="I55" i="1" s="1"/>
  <c r="J56" i="1"/>
  <c r="F57" i="1"/>
  <c r="K57" i="1"/>
  <c r="D59" i="1"/>
  <c r="D58" i="1" s="1"/>
  <c r="E59" i="1"/>
  <c r="E58" i="1" s="1"/>
  <c r="G59" i="1"/>
  <c r="G58" i="1" s="1"/>
  <c r="H59" i="1"/>
  <c r="F59" i="1" s="1"/>
  <c r="K59" i="1" s="1"/>
  <c r="I59" i="1"/>
  <c r="I58" i="1" s="1"/>
  <c r="J59" i="1"/>
  <c r="J58" i="1" s="1"/>
  <c r="F60" i="1"/>
  <c r="K60" i="1" s="1"/>
  <c r="F61" i="1"/>
  <c r="K61" i="1" s="1"/>
  <c r="D62" i="1"/>
  <c r="E62" i="1"/>
  <c r="G62" i="1"/>
  <c r="F62" i="1" s="1"/>
  <c r="K62" i="1" s="1"/>
  <c r="H62" i="1"/>
  <c r="I62" i="1"/>
  <c r="J62" i="1"/>
  <c r="F63" i="1"/>
  <c r="K63" i="1" s="1"/>
  <c r="D65" i="1"/>
  <c r="D64" i="1" s="1"/>
  <c r="E65" i="1"/>
  <c r="E64" i="1" s="1"/>
  <c r="F65" i="1"/>
  <c r="K65" i="1" s="1"/>
  <c r="G65" i="1"/>
  <c r="G64" i="1" s="1"/>
  <c r="H65" i="1"/>
  <c r="H64" i="1" s="1"/>
  <c r="I65" i="1"/>
  <c r="I64" i="1" s="1"/>
  <c r="J65" i="1"/>
  <c r="J64" i="1" s="1"/>
  <c r="F66" i="1"/>
  <c r="K66" i="1"/>
  <c r="D69" i="1"/>
  <c r="D68" i="1" s="1"/>
  <c r="D67" i="1" s="1"/>
  <c r="E69" i="1"/>
  <c r="E68" i="1" s="1"/>
  <c r="E67" i="1" s="1"/>
  <c r="G69" i="1"/>
  <c r="F69" i="1" s="1"/>
  <c r="K69" i="1" s="1"/>
  <c r="H69" i="1"/>
  <c r="H68" i="1" s="1"/>
  <c r="H67" i="1" s="1"/>
  <c r="I69" i="1"/>
  <c r="I68" i="1" s="1"/>
  <c r="I67" i="1" s="1"/>
  <c r="J69" i="1"/>
  <c r="J68" i="1" s="1"/>
  <c r="J67" i="1" s="1"/>
  <c r="F70" i="1"/>
  <c r="K70" i="1" s="1"/>
  <c r="F71" i="1"/>
  <c r="K71" i="1" s="1"/>
  <c r="J46" i="1" l="1"/>
  <c r="E15" i="1"/>
  <c r="F64" i="1"/>
  <c r="K64" i="1" s="1"/>
  <c r="D15" i="1"/>
  <c r="D14" i="1" s="1"/>
  <c r="G51" i="1"/>
  <c r="G47" i="1"/>
  <c r="F43" i="1"/>
  <c r="K43" i="1" s="1"/>
  <c r="D33" i="1"/>
  <c r="F55" i="1"/>
  <c r="K55" i="1" s="1"/>
  <c r="E46" i="1"/>
  <c r="J15" i="1"/>
  <c r="J14" i="1" s="1"/>
  <c r="I15" i="1"/>
  <c r="I14" i="1" s="1"/>
  <c r="F24" i="1"/>
  <c r="K24" i="1" s="1"/>
  <c r="G23" i="1"/>
  <c r="F23" i="1" s="1"/>
  <c r="K23" i="1" s="1"/>
  <c r="H48" i="1"/>
  <c r="H47" i="1" s="1"/>
  <c r="H38" i="1"/>
  <c r="F38" i="1" s="1"/>
  <c r="K38" i="1" s="1"/>
  <c r="G68" i="1"/>
  <c r="G17" i="1"/>
  <c r="H58" i="1"/>
  <c r="F58" i="1" s="1"/>
  <c r="K58" i="1" s="1"/>
  <c r="I12" i="1" l="1"/>
  <c r="I13" i="1"/>
  <c r="J12" i="1"/>
  <c r="J13" i="1"/>
  <c r="H51" i="1"/>
  <c r="H46" i="1" s="1"/>
  <c r="D12" i="1"/>
  <c r="D13" i="1"/>
  <c r="F51" i="1"/>
  <c r="K51" i="1" s="1"/>
  <c r="F68" i="1"/>
  <c r="K68" i="1" s="1"/>
  <c r="G67" i="1"/>
  <c r="F67" i="1" s="1"/>
  <c r="K67" i="1" s="1"/>
  <c r="H33" i="1"/>
  <c r="E14" i="1"/>
  <c r="F47" i="1"/>
  <c r="K47" i="1" s="1"/>
  <c r="G46" i="1"/>
  <c r="F17" i="1"/>
  <c r="K17" i="1" s="1"/>
  <c r="G16" i="1"/>
  <c r="F48" i="1"/>
  <c r="K48" i="1" s="1"/>
  <c r="F46" i="1" l="1"/>
  <c r="K46" i="1" s="1"/>
  <c r="F16" i="1"/>
  <c r="K16" i="1" s="1"/>
  <c r="G15" i="1"/>
  <c r="E12" i="1"/>
  <c r="E13" i="1"/>
  <c r="F33" i="1"/>
  <c r="K33" i="1" s="1"/>
  <c r="H15" i="1"/>
  <c r="H14" i="1" s="1"/>
  <c r="H12" i="1" l="1"/>
  <c r="H13" i="1"/>
  <c r="F15" i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<sst xmlns="http://schemas.openxmlformats.org/spreadsheetml/2006/main" count="206" uniqueCount="206">
  <si>
    <t>JUDETUL  VASLUI</t>
  </si>
  <si>
    <t>COMUNA DUMESTI</t>
  </si>
  <si>
    <t xml:space="preserve"> Anexa 12</t>
  </si>
  <si>
    <t>Cont de executie - Venituri - Bugetul local</t>
  </si>
  <si>
    <t>Trimestrul: 2, Anul: 2016</t>
  </si>
  <si>
    <t>Denumirea indicatorilor</t>
  </si>
  <si>
    <t>A</t>
  </si>
  <si>
    <t>Cod indicator</t>
  </si>
  <si>
    <t>B</t>
  </si>
  <si>
    <t>Prevederi bugetare</t>
  </si>
  <si>
    <t>anuale aprobate la finele perioadei de raportare</t>
  </si>
  <si>
    <t>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</si>
  <si>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</si>
  <si>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</si>
  <si>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</si>
  <si>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</si>
  <si>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</si>
  <si>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</si>
  <si>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</si>
  <si>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</si>
  <si>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</si>
  <si>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</si>
  <si>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</si>
  <si>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</si>
  <si>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</si>
  <si>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</si>
  <si>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</si>
  <si>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</si>
  <si>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</si>
  <si>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</si>
  <si>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</si>
  <si>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</si>
  <si>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</si>
  <si>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</si>
  <si>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</si>
  <si>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</si>
  <si>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</si>
  <si>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</si>
  <si>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</si>
  <si>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</si>
  <si>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</si>
  <si>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</si>
  <si>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</si>
  <si>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</si>
  <si>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</si>
  <si>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</si>
  <si>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</si>
  <si>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</si>
  <si>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</si>
  <si>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</si>
  <si>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</si>
  <si>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</si>
  <si>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</si>
  <si>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</si>
  <si>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</si>
  <si>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</si>
  <si>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</si>
  <si>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</si>
  <si>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</si>
  <si>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</si>
  <si>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</si>
  <si>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</si>
  <si>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</si>
  <si>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</si>
  <si>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</si>
  <si>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</si>
  <si>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</si>
  <si>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</si>
  <si>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</si>
  <si>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</si>
  <si>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</si>
  <si>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</si>
  <si>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</si>
  <si>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</si>
  <si>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</si>
  <si>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</si>
  <si>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</si>
  <si>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</si>
  <si>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</si>
  <si>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</si>
  <si>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</si>
  <si>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</si>
  <si>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</si>
  <si>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</si>
  <si>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</si>
  <si>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</si>
  <si>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</si>
  <si>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</si>
  <si>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</si>
  <si>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</si>
  <si>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</si>
  <si>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</si>
  <si>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</si>
  <si>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</si>
  <si>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</si>
  <si>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</si>
  <si>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</si>
  <si>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</si>
  <si>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</si>
  <si>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</si>
  <si>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</si>
  <si>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</si>
  <si>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</si>
  <si>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</si>
  <si>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</si>
  <si>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</si>
  <si>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</si>
  <si>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</si>
  <si>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</si>
  <si>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</si>
  <si>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</si>
  <si>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</si>
  <si>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</si>
  <si>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</si>
  <si>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</si>
  <si>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</si>
  <si>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</si>
  <si>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</si>
  <si>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</si>
  <si>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</si>
  <si>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</si>
  <si>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</si>
  <si>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</si>
  <si>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</si>
  <si>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</si>
  <si>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</si>
  <si>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</si>
  <si>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</si>
  <si>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</si>
  <si>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</si>
  <si>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</si>
  <si>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</si>
  <si>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</si>
  <si>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</si>
  <si>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</si>
  <si>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</si>
  <si>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</si>
  <si>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</si>
  <si>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</si>
  <si>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</si>
  <si>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</si>
  <si>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</si>
  <si>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</si>
  <si>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</si>
  <si>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</si>
  <si>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</si>
  <si>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</si>
  <si>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77</t>
  </si>
  <si>
    <t>Alte venituri din taxe administrative, eliberari permise</t>
  </si>
  <si>
    <t>34.02.50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</si>
  <si>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</si>
  <si>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</si>
  <si>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</si>
  <si>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</si>
  <si>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</si>
  <si>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</si>
  <si>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</si>
  <si>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</si>
  <si>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</si>
  <si>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84</t>
  </si>
  <si>
    <t>Diverse venituri (cod 36.02.01+36.02.05+36.02.06+36.02.07+36.02.11+36.02.50)</t>
  </si>
  <si>
    <t>36.02</t>
  </si>
  <si>
    <t>93</t>
  </si>
  <si>
    <t>Sume provenite din finantarea bugetara a anilor precedenti</t>
  </si>
  <si>
    <t>36.02.32</t>
  </si>
  <si>
    <t>95</t>
  </si>
  <si>
    <t>Sume provenite din finantarea bugetara a anilor precedenti, aferente sectiunii de functionare</t>
  </si>
  <si>
    <t>36.02.32.03</t>
  </si>
  <si>
    <t>97</t>
  </si>
  <si>
    <t>Alte venituri</t>
  </si>
  <si>
    <t>36.02.50</t>
  </si>
  <si>
    <t>98</t>
  </si>
  <si>
    <t>Transferuri voluntare,  altele decat subventiile (cod 37.02.01+37.02.50)</t>
  </si>
  <si>
    <t>37.02</t>
  </si>
  <si>
    <t>99</t>
  </si>
  <si>
    <t>Donatii si sponsorizari</t>
  </si>
  <si>
    <t>37.02.01</t>
  </si>
  <si>
    <t>111</t>
  </si>
  <si>
    <t>III. OPERAŢIUNI FINANCIARE (cod 40.02+41.02)</t>
  </si>
  <si>
    <t>00.16</t>
  </si>
  <si>
    <t>112</t>
  </si>
  <si>
    <t>Încasări din rambursarea împrumuturilor acordate (cod 40.02.06+40.02.07+40.02.10+40.02.11+40.02.13+40.02.14+40.02.16+40.02.50)</t>
  </si>
  <si>
    <t>40.02</t>
  </si>
  <si>
    <t>118</t>
  </si>
  <si>
    <t>Sume din excedentul bugetului local utilizate pentru finantarea cheltuielilor sectiunii de dezvoltare</t>
  </si>
  <si>
    <t>40.02.14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</si>
  <si>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</si>
  <si>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</si>
  <si>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</si>
  <si>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</si>
  <si>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</si>
  <si>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</si>
  <si>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</si>
  <si>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</si>
  <si>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</si>
  <si>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157</t>
  </si>
  <si>
    <t>Subventii pentru acordarea ajutorului pentru incalzirea locuintei cu lemne, carbuni, combustibili petrolieri</t>
  </si>
  <si>
    <t>42.02.34</t>
  </si>
  <si>
    <t>162</t>
  </si>
  <si>
    <t>Subventii din bugetul de stat pentru finantarea sanatatii</t>
  </si>
  <si>
    <t>42.02.41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</si>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</sst>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14</v>
      </c>
      <c r="G11" s="7">
        <v>4</v>
      </c>
      <c r="H11" s="7">
        <v>5</v>
      </c>
      <c r="I11" s="7">
        <v>6</v>
      </c>
      <c r="J11" s="7">
        <v>7</v>
      </c>
      <c r="K11" s="7" t="s">
        <v>20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D14+D64+D67</f>
        <v>9172051</v>
      </c>
      <c r="E12" s="11">
        <f>E14+E64+E67</f>
        <v>7096451</v>
      </c>
      <c r="F12" s="11">
        <f>G12+H12</f>
        <v>7191437</v>
      </c>
      <c r="G12" s="11">
        <f>G14+G64+G67</f>
        <v>459318</v>
      </c>
      <c r="H12" s="11">
        <f>H14+H64+H67</f>
        <v>6732119</v>
      </c>
      <c r="I12" s="11">
        <f>I14+I64+I67</f>
        <v>6558058</v>
      </c>
      <c r="J12" s="11">
        <f>J14+J64+J67</f>
        <v>0</v>
      </c>
      <c r="K12" s="11">
        <f>F12-I12-J12</f>
        <v>633379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D14-D34-D62+D64</f>
        <v>5756272</v>
      </c>
      <c r="E13" s="11">
        <f>E14-E34-E62+E64</f>
        <v>5326672</v>
      </c>
      <c r="F13" s="11">
        <f>G13+H13</f>
        <v>5928238</v>
      </c>
      <c r="G13" s="11">
        <f>G14-G34-G62+G64</f>
        <v>459318</v>
      </c>
      <c r="H13" s="11">
        <f>H14-H34-H62+H64</f>
        <v>5468920</v>
      </c>
      <c r="I13" s="11">
        <f>I14-I34-I62+I64</f>
        <v>5294859</v>
      </c>
      <c r="J13" s="11">
        <f>J14-J34-J62+J64</f>
        <v>0</v>
      </c>
      <c r="K13" s="11">
        <f>F13-I13-J13</f>
        <v>633379</v>
      </c>
    </row>
    <row r="14" spans="1:11" s="6" customFormat="1" x14ac:dyDescent="0.25">
      <c r="A14" s="10" t="s">
        <v>27</v>
      </c>
      <c r="B14" s="10" t="s">
        <v>28</v>
      </c>
      <c r="C14" s="10" t="s">
        <v>29</v>
      </c>
      <c r="D14" s="11">
        <f>D15+D46</f>
        <v>4229550</v>
      </c>
      <c r="E14" s="11">
        <f>E15+E46</f>
        <v>2207950</v>
      </c>
      <c r="F14" s="11">
        <f>G14+H14</f>
        <v>2317828</v>
      </c>
      <c r="G14" s="11">
        <f>G15+G46</f>
        <v>459318</v>
      </c>
      <c r="H14" s="11">
        <f>H15+H46</f>
        <v>1858510</v>
      </c>
      <c r="I14" s="11">
        <f>I15+I46</f>
        <v>1684449</v>
      </c>
      <c r="J14" s="11">
        <f>J15+J46</f>
        <v>0</v>
      </c>
      <c r="K14" s="11">
        <f>F14-I14-J14</f>
        <v>633379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D16+D23+D33+D43</f>
        <v>4140411</v>
      </c>
      <c r="E15" s="11">
        <f>E16+E23+E33+E43</f>
        <v>2153411</v>
      </c>
      <c r="F15" s="11">
        <f>G15+H15</f>
        <v>2057889</v>
      </c>
      <c r="G15" s="11">
        <f>G16+G23+G33+G43</f>
        <v>303694</v>
      </c>
      <c r="H15" s="11">
        <f>H16+H23+H33+H43</f>
        <v>1754195</v>
      </c>
      <c r="I15" s="11">
        <f>I16+I23+I33+I43</f>
        <v>1646793</v>
      </c>
      <c r="J15" s="11">
        <f>J16+J23+J33+J43</f>
        <v>0</v>
      </c>
      <c r="K15" s="11">
        <f>F15-I15-J15</f>
        <v>411096</v>
      </c>
    </row>
    <row r="16" spans="1:11" s="6" customFormat="1" ht="22.5" x14ac:dyDescent="0.25">
      <c r="A16" s="10" t="s">
        <v>33</v>
      </c>
      <c r="B16" s="10" t="s">
        <v>34</v>
      </c>
      <c r="C16" s="10" t="s">
        <v>35</v>
      </c>
      <c r="D16" s="11">
        <f>+D17</f>
        <v>510000</v>
      </c>
      <c r="E16" s="11">
        <f>+E17</f>
        <v>268000</v>
      </c>
      <c r="F16" s="11">
        <f>G16+H16</f>
        <v>270551</v>
      </c>
      <c r="G16" s="11">
        <f>+G17</f>
        <v>0</v>
      </c>
      <c r="H16" s="11">
        <f>+H17</f>
        <v>270551</v>
      </c>
      <c r="I16" s="11">
        <f>+I17</f>
        <v>270551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36</v>
      </c>
      <c r="B17" s="10" t="s">
        <v>37</v>
      </c>
      <c r="C17" s="10" t="s">
        <v>38</v>
      </c>
      <c r="D17" s="11">
        <f>D18+D20</f>
        <v>510000</v>
      </c>
      <c r="E17" s="11">
        <f>E18+E20</f>
        <v>268000</v>
      </c>
      <c r="F17" s="11">
        <f>G17+H17</f>
        <v>270551</v>
      </c>
      <c r="G17" s="11">
        <f>G18+G20</f>
        <v>0</v>
      </c>
      <c r="H17" s="11">
        <f>H18+H20</f>
        <v>270551</v>
      </c>
      <c r="I17" s="11">
        <f>I18+I20</f>
        <v>270551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f>+D19</f>
        <v>6000</v>
      </c>
      <c r="E18" s="11">
        <f>+E19</f>
        <v>3000</v>
      </c>
      <c r="F18" s="11">
        <f>G18+H18</f>
        <v>2844</v>
      </c>
      <c r="G18" s="11">
        <f>+G19</f>
        <v>0</v>
      </c>
      <c r="H18" s="11">
        <f>+H19</f>
        <v>2844</v>
      </c>
      <c r="I18" s="11">
        <f>+I19</f>
        <v>2844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v>6000</v>
      </c>
      <c r="E19" s="11">
        <v>3000</v>
      </c>
      <c r="F19" s="11">
        <f>G19+H19</f>
        <v>2844</v>
      </c>
      <c r="G19" s="11">
        <v>0</v>
      </c>
      <c r="H19" s="11">
        <v>2844</v>
      </c>
      <c r="I19" s="11">
        <v>2844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D21+D22</f>
        <v>504000</v>
      </c>
      <c r="E20" s="11">
        <f>E21+E22</f>
        <v>265000</v>
      </c>
      <c r="F20" s="11">
        <f>G20+H20</f>
        <v>267707</v>
      </c>
      <c r="G20" s="11">
        <f>G21+G22</f>
        <v>0</v>
      </c>
      <c r="H20" s="11">
        <f>H21+H22</f>
        <v>267707</v>
      </c>
      <c r="I20" s="11">
        <f>I21+I22</f>
        <v>267707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v>125000</v>
      </c>
      <c r="E21" s="11">
        <v>75000</v>
      </c>
      <c r="F21" s="11">
        <f>G21+H21</f>
        <v>66450</v>
      </c>
      <c r="G21" s="11">
        <v>0</v>
      </c>
      <c r="H21" s="11">
        <v>66450</v>
      </c>
      <c r="I21" s="11">
        <v>66450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v>379000</v>
      </c>
      <c r="E22" s="11">
        <v>190000</v>
      </c>
      <c r="F22" s="11">
        <f>G22+H22</f>
        <v>201257</v>
      </c>
      <c r="G22" s="11">
        <v>0</v>
      </c>
      <c r="H22" s="11">
        <v>201257</v>
      </c>
      <c r="I22" s="11">
        <v>201257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54</v>
      </c>
      <c r="B23" s="10" t="s">
        <v>55</v>
      </c>
      <c r="C23" s="10" t="s">
        <v>56</v>
      </c>
      <c r="D23" s="11">
        <f>D24</f>
        <v>257500</v>
      </c>
      <c r="E23" s="11">
        <f>E24</f>
        <v>130000</v>
      </c>
      <c r="F23" s="11">
        <f>G23+H23</f>
        <v>465297</v>
      </c>
      <c r="G23" s="11">
        <f>G24</f>
        <v>257241</v>
      </c>
      <c r="H23" s="11">
        <f>H24</f>
        <v>208056</v>
      </c>
      <c r="I23" s="11">
        <f>I24</f>
        <v>123485</v>
      </c>
      <c r="J23" s="11">
        <f>J24</f>
        <v>0</v>
      </c>
      <c r="K23" s="11">
        <f>F23-I23-J23</f>
        <v>341812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D25+D28+D32</f>
        <v>257500</v>
      </c>
      <c r="E24" s="11">
        <f>E25+E28+E32</f>
        <v>130000</v>
      </c>
      <c r="F24" s="11">
        <f>G24+H24</f>
        <v>465297</v>
      </c>
      <c r="G24" s="11">
        <f>G25+G28+G32</f>
        <v>257241</v>
      </c>
      <c r="H24" s="11">
        <f>H25+H28+H32</f>
        <v>208056</v>
      </c>
      <c r="I24" s="11">
        <f>I25+I28+I32</f>
        <v>123485</v>
      </c>
      <c r="J24" s="11">
        <f>J25+J28+J32</f>
        <v>0</v>
      </c>
      <c r="K24" s="11">
        <f>F24-I24-J24</f>
        <v>341812</v>
      </c>
    </row>
    <row r="25" spans="1:11" s="6" customFormat="1" ht="22.5" x14ac:dyDescent="0.25">
      <c r="A25" s="10" t="s">
        <v>60</v>
      </c>
      <c r="B25" s="10" t="s">
        <v>61</v>
      </c>
      <c r="C25" s="10" t="s">
        <v>62</v>
      </c>
      <c r="D25" s="11">
        <f>D26+D27</f>
        <v>20000</v>
      </c>
      <c r="E25" s="11">
        <f>E26+E27</f>
        <v>14500</v>
      </c>
      <c r="F25" s="11">
        <f>G25+H25</f>
        <v>67391</v>
      </c>
      <c r="G25" s="11">
        <f>G26+G27</f>
        <v>19786</v>
      </c>
      <c r="H25" s="11">
        <f>H26+H27</f>
        <v>47605</v>
      </c>
      <c r="I25" s="11">
        <f>I26+I27</f>
        <v>20123</v>
      </c>
      <c r="J25" s="11">
        <f>J26+J27</f>
        <v>0</v>
      </c>
      <c r="K25" s="11">
        <f>F25-I25-J25</f>
        <v>47268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19500</v>
      </c>
      <c r="E26" s="11">
        <v>14000</v>
      </c>
      <c r="F26" s="11">
        <f>G26+H26</f>
        <v>36534</v>
      </c>
      <c r="G26" s="11">
        <v>19377</v>
      </c>
      <c r="H26" s="11">
        <v>17157</v>
      </c>
      <c r="I26" s="11">
        <v>15176</v>
      </c>
      <c r="J26" s="11">
        <v>0</v>
      </c>
      <c r="K26" s="11">
        <f>F26-I26-J26</f>
        <v>21358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v>500</v>
      </c>
      <c r="E27" s="11">
        <v>500</v>
      </c>
      <c r="F27" s="11">
        <f>G27+H27</f>
        <v>30857</v>
      </c>
      <c r="G27" s="11">
        <v>409</v>
      </c>
      <c r="H27" s="11">
        <v>30448</v>
      </c>
      <c r="I27" s="11">
        <v>4947</v>
      </c>
      <c r="J27" s="11">
        <v>0</v>
      </c>
      <c r="K27" s="11">
        <f>F27-I27-J27</f>
        <v>25910</v>
      </c>
    </row>
    <row r="28" spans="1:11" s="6" customFormat="1" ht="22.5" x14ac:dyDescent="0.25">
      <c r="A28" s="10" t="s">
        <v>69</v>
      </c>
      <c r="B28" s="10" t="s">
        <v>70</v>
      </c>
      <c r="C28" s="10" t="s">
        <v>71</v>
      </c>
      <c r="D28" s="11">
        <f>D29+D30+D31</f>
        <v>235000</v>
      </c>
      <c r="E28" s="11">
        <f>E29+E30+E31</f>
        <v>114000</v>
      </c>
      <c r="F28" s="11">
        <f>G28+H28</f>
        <v>395406</v>
      </c>
      <c r="G28" s="11">
        <f>G29+G30+G31</f>
        <v>237455</v>
      </c>
      <c r="H28" s="11">
        <f>H29+H30+H31</f>
        <v>157951</v>
      </c>
      <c r="I28" s="11">
        <f>I29+I30+I31</f>
        <v>103362</v>
      </c>
      <c r="J28" s="11">
        <f>J29+J30+J31</f>
        <v>0</v>
      </c>
      <c r="K28" s="11">
        <f>F28-I28-J28</f>
        <v>292044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v>47000</v>
      </c>
      <c r="E29" s="11">
        <v>20000</v>
      </c>
      <c r="F29" s="11">
        <f>G29+H29</f>
        <v>121198</v>
      </c>
      <c r="G29" s="11">
        <v>47198</v>
      </c>
      <c r="H29" s="11">
        <v>74000</v>
      </c>
      <c r="I29" s="11">
        <v>43348</v>
      </c>
      <c r="J29" s="11">
        <v>0</v>
      </c>
      <c r="K29" s="11">
        <f>F29-I29-J29</f>
        <v>77850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v>0</v>
      </c>
      <c r="E30" s="11">
        <v>0</v>
      </c>
      <c r="F30" s="11">
        <f>G30+H30</f>
        <v>91</v>
      </c>
      <c r="G30" s="11">
        <v>14</v>
      </c>
      <c r="H30" s="11">
        <v>77</v>
      </c>
      <c r="I30" s="11">
        <v>77</v>
      </c>
      <c r="J30" s="11">
        <v>0</v>
      </c>
      <c r="K30" s="11">
        <f>F30-I30-J30</f>
        <v>14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188000</v>
      </c>
      <c r="E31" s="11">
        <v>94000</v>
      </c>
      <c r="F31" s="11">
        <f>G31+H31</f>
        <v>274117</v>
      </c>
      <c r="G31" s="11">
        <v>190243</v>
      </c>
      <c r="H31" s="11">
        <v>83874</v>
      </c>
      <c r="I31" s="11">
        <v>59937</v>
      </c>
      <c r="J31" s="11">
        <v>0</v>
      </c>
      <c r="K31" s="11">
        <f>F31-I31-J31</f>
        <v>214180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v>2500</v>
      </c>
      <c r="E32" s="11">
        <v>1500</v>
      </c>
      <c r="F32" s="11">
        <f>G32+H32</f>
        <v>2500</v>
      </c>
      <c r="G32" s="11">
        <v>0</v>
      </c>
      <c r="H32" s="11">
        <v>2500</v>
      </c>
      <c r="I32" s="11">
        <v>0</v>
      </c>
      <c r="J32" s="11">
        <v>0</v>
      </c>
      <c r="K32" s="11">
        <f>F32-I32-J32</f>
        <v>2500</v>
      </c>
    </row>
    <row r="33" spans="1:11" s="6" customFormat="1" ht="22.5" x14ac:dyDescent="0.25">
      <c r="A33" s="10" t="s">
        <v>84</v>
      </c>
      <c r="B33" s="10" t="s">
        <v>85</v>
      </c>
      <c r="C33" s="10" t="s">
        <v>86</v>
      </c>
      <c r="D33" s="11">
        <f>D34+D38</f>
        <v>3372811</v>
      </c>
      <c r="E33" s="11">
        <f>E34+E38</f>
        <v>1755311</v>
      </c>
      <c r="F33" s="11">
        <f>G33+H33</f>
        <v>1321875</v>
      </c>
      <c r="G33" s="11">
        <f>G34+G38</f>
        <v>46453</v>
      </c>
      <c r="H33" s="11">
        <f>H34+H38</f>
        <v>1275422</v>
      </c>
      <c r="I33" s="11">
        <f>I34+I38</f>
        <v>1252691</v>
      </c>
      <c r="J33" s="11">
        <f>J34+J38</f>
        <v>0</v>
      </c>
      <c r="K33" s="11">
        <f>F33-I33-J33</f>
        <v>69184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f>+D35+D36+D37</f>
        <v>3321000</v>
      </c>
      <c r="E34" s="11">
        <f>+E35+E36+E37</f>
        <v>1729000</v>
      </c>
      <c r="F34" s="11">
        <f>G34+H34</f>
        <v>1237312</v>
      </c>
      <c r="G34" s="11">
        <f>+G35+G36+G37</f>
        <v>0</v>
      </c>
      <c r="H34" s="11">
        <f>+H35+H36+H37</f>
        <v>1237312</v>
      </c>
      <c r="I34" s="11">
        <f>+I35+I36+I37</f>
        <v>1237312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90</v>
      </c>
      <c r="B35" s="10" t="s">
        <v>91</v>
      </c>
      <c r="C35" s="10" t="s">
        <v>92</v>
      </c>
      <c r="D35" s="11">
        <v>2661000</v>
      </c>
      <c r="E35" s="11">
        <v>1396000</v>
      </c>
      <c r="F35" s="11">
        <f>G35+H35</f>
        <v>904312</v>
      </c>
      <c r="G35" s="11">
        <v>0</v>
      </c>
      <c r="H35" s="11">
        <v>904312</v>
      </c>
      <c r="I35" s="11">
        <v>904312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93</v>
      </c>
      <c r="B36" s="10" t="s">
        <v>94</v>
      </c>
      <c r="C36" s="10" t="s">
        <v>95</v>
      </c>
      <c r="D36" s="11">
        <v>32000</v>
      </c>
      <c r="E36" s="11">
        <v>18000</v>
      </c>
      <c r="F36" s="11">
        <f>G36+H36</f>
        <v>18000</v>
      </c>
      <c r="G36" s="11">
        <v>0</v>
      </c>
      <c r="H36" s="11">
        <v>18000</v>
      </c>
      <c r="I36" s="11">
        <v>18000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96</v>
      </c>
      <c r="B37" s="10" t="s">
        <v>97</v>
      </c>
      <c r="C37" s="10" t="s">
        <v>98</v>
      </c>
      <c r="D37" s="11">
        <v>628000</v>
      </c>
      <c r="E37" s="11">
        <v>315000</v>
      </c>
      <c r="F37" s="11">
        <f>G37+H37</f>
        <v>315000</v>
      </c>
      <c r="G37" s="11">
        <v>0</v>
      </c>
      <c r="H37" s="11">
        <v>315000</v>
      </c>
      <c r="I37" s="11">
        <v>315000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99</v>
      </c>
      <c r="B38" s="10" t="s">
        <v>100</v>
      </c>
      <c r="C38" s="10" t="s">
        <v>101</v>
      </c>
      <c r="D38" s="11">
        <f>D39+D42</f>
        <v>51811</v>
      </c>
      <c r="E38" s="11">
        <f>E39+E42</f>
        <v>26311</v>
      </c>
      <c r="F38" s="11">
        <f>G38+H38</f>
        <v>84563</v>
      </c>
      <c r="G38" s="11">
        <f>G39+G42</f>
        <v>46453</v>
      </c>
      <c r="H38" s="11">
        <f>H39+H42</f>
        <v>38110</v>
      </c>
      <c r="I38" s="11">
        <f>I39+I42</f>
        <v>15379</v>
      </c>
      <c r="J38" s="11">
        <f>J39+J42</f>
        <v>0</v>
      </c>
      <c r="K38" s="11">
        <f>F38-I38-J38</f>
        <v>69184</v>
      </c>
    </row>
    <row r="39" spans="1:11" s="6" customFormat="1" ht="22.5" x14ac:dyDescent="0.25">
      <c r="A39" s="10" t="s">
        <v>102</v>
      </c>
      <c r="B39" s="10" t="s">
        <v>103</v>
      </c>
      <c r="C39" s="10" t="s">
        <v>104</v>
      </c>
      <c r="D39" s="11">
        <f>D40+D41</f>
        <v>46311</v>
      </c>
      <c r="E39" s="11">
        <f>E40+E41</f>
        <v>23311</v>
      </c>
      <c r="F39" s="11">
        <f>G39+H39</f>
        <v>77163</v>
      </c>
      <c r="G39" s="11">
        <f>G40+G41</f>
        <v>46453</v>
      </c>
      <c r="H39" s="11">
        <f>H40+H41</f>
        <v>30710</v>
      </c>
      <c r="I39" s="11">
        <f>I40+I41</f>
        <v>13479</v>
      </c>
      <c r="J39" s="11">
        <f>J40+J41</f>
        <v>0</v>
      </c>
      <c r="K39" s="11">
        <f>F39-I39-J39</f>
        <v>63684</v>
      </c>
    </row>
    <row r="40" spans="1:11" s="6" customFormat="1" ht="22.5" x14ac:dyDescent="0.25">
      <c r="A40" s="10" t="s">
        <v>105</v>
      </c>
      <c r="B40" s="10" t="s">
        <v>106</v>
      </c>
      <c r="C40" s="10" t="s">
        <v>107</v>
      </c>
      <c r="D40" s="11">
        <v>43000</v>
      </c>
      <c r="E40" s="11">
        <v>20000</v>
      </c>
      <c r="F40" s="11">
        <f>G40+H40</f>
        <v>69083</v>
      </c>
      <c r="G40" s="11">
        <v>43142</v>
      </c>
      <c r="H40" s="11">
        <v>25941</v>
      </c>
      <c r="I40" s="11">
        <v>12640</v>
      </c>
      <c r="J40" s="11">
        <v>0</v>
      </c>
      <c r="K40" s="11">
        <f>F40-I40-J40</f>
        <v>56443</v>
      </c>
    </row>
    <row r="41" spans="1:11" s="6" customFormat="1" ht="22.5" x14ac:dyDescent="0.25">
      <c r="A41" s="10" t="s">
        <v>108</v>
      </c>
      <c r="B41" s="10" t="s">
        <v>109</v>
      </c>
      <c r="C41" s="10" t="s">
        <v>110</v>
      </c>
      <c r="D41" s="11">
        <v>3311</v>
      </c>
      <c r="E41" s="11">
        <v>3311</v>
      </c>
      <c r="F41" s="11">
        <f>G41+H41</f>
        <v>8080</v>
      </c>
      <c r="G41" s="11">
        <v>3311</v>
      </c>
      <c r="H41" s="11">
        <v>4769</v>
      </c>
      <c r="I41" s="11">
        <v>839</v>
      </c>
      <c r="J41" s="11">
        <v>0</v>
      </c>
      <c r="K41" s="11">
        <f>F41-I41-J41</f>
        <v>7241</v>
      </c>
    </row>
    <row r="42" spans="1:11" s="6" customFormat="1" ht="22.5" x14ac:dyDescent="0.25">
      <c r="A42" s="10" t="s">
        <v>111</v>
      </c>
      <c r="B42" s="10" t="s">
        <v>112</v>
      </c>
      <c r="C42" s="10" t="s">
        <v>113</v>
      </c>
      <c r="D42" s="11">
        <v>5500</v>
      </c>
      <c r="E42" s="11">
        <v>3000</v>
      </c>
      <c r="F42" s="11">
        <f>G42+H42</f>
        <v>7400</v>
      </c>
      <c r="G42" s="11">
        <v>0</v>
      </c>
      <c r="H42" s="11">
        <v>7400</v>
      </c>
      <c r="I42" s="11">
        <v>1900</v>
      </c>
      <c r="J42" s="11">
        <v>0</v>
      </c>
      <c r="K42" s="11">
        <f>F42-I42-J42</f>
        <v>5500</v>
      </c>
    </row>
    <row r="43" spans="1:11" s="6" customFormat="1" ht="22.5" x14ac:dyDescent="0.25">
      <c r="A43" s="10" t="s">
        <v>114</v>
      </c>
      <c r="B43" s="10" t="s">
        <v>115</v>
      </c>
      <c r="C43" s="10" t="s">
        <v>116</v>
      </c>
      <c r="D43" s="11">
        <f>D44</f>
        <v>100</v>
      </c>
      <c r="E43" s="11">
        <f>E44</f>
        <v>100</v>
      </c>
      <c r="F43" s="11">
        <f>G43+H43</f>
        <v>166</v>
      </c>
      <c r="G43" s="11">
        <f>G44</f>
        <v>0</v>
      </c>
      <c r="H43" s="11">
        <f>H44</f>
        <v>166</v>
      </c>
      <c r="I43" s="11">
        <f>I44</f>
        <v>66</v>
      </c>
      <c r="J43" s="11">
        <f>J44</f>
        <v>0</v>
      </c>
      <c r="K43" s="11">
        <f>F43-I43-J43</f>
        <v>100</v>
      </c>
    </row>
    <row r="44" spans="1:11" s="6" customFormat="1" x14ac:dyDescent="0.25">
      <c r="A44" s="10" t="s">
        <v>117</v>
      </c>
      <c r="B44" s="10" t="s">
        <v>118</v>
      </c>
      <c r="C44" s="10" t="s">
        <v>119</v>
      </c>
      <c r="D44" s="11">
        <f>D45</f>
        <v>100</v>
      </c>
      <c r="E44" s="11">
        <f>E45</f>
        <v>100</v>
      </c>
      <c r="F44" s="11">
        <f>G44+H44</f>
        <v>166</v>
      </c>
      <c r="G44" s="11">
        <f>G45</f>
        <v>0</v>
      </c>
      <c r="H44" s="11">
        <f>H45</f>
        <v>166</v>
      </c>
      <c r="I44" s="11">
        <f>I45</f>
        <v>66</v>
      </c>
      <c r="J44" s="11">
        <f>J45</f>
        <v>0</v>
      </c>
      <c r="K44" s="11">
        <f>F44-I44-J44</f>
        <v>100</v>
      </c>
    </row>
    <row r="45" spans="1:11" s="6" customFormat="1" x14ac:dyDescent="0.25">
      <c r="A45" s="10" t="s">
        <v>120</v>
      </c>
      <c r="B45" s="10" t="s">
        <v>121</v>
      </c>
      <c r="C45" s="10" t="s">
        <v>122</v>
      </c>
      <c r="D45" s="11">
        <v>100</v>
      </c>
      <c r="E45" s="11">
        <v>100</v>
      </c>
      <c r="F45" s="11">
        <f>G45+H45</f>
        <v>166</v>
      </c>
      <c r="G45" s="11">
        <v>0</v>
      </c>
      <c r="H45" s="11">
        <v>166</v>
      </c>
      <c r="I45" s="11">
        <v>66</v>
      </c>
      <c r="J45" s="11">
        <v>0</v>
      </c>
      <c r="K45" s="11">
        <f>F45-I45-J45</f>
        <v>100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f>D47+D51</f>
        <v>89139</v>
      </c>
      <c r="E46" s="11">
        <f>E47+E51</f>
        <v>54539</v>
      </c>
      <c r="F46" s="11">
        <f>G46+H46</f>
        <v>259939</v>
      </c>
      <c r="G46" s="11">
        <f>G47+G51</f>
        <v>155624</v>
      </c>
      <c r="H46" s="11">
        <f>H47+H51</f>
        <v>104315</v>
      </c>
      <c r="I46" s="11">
        <f>I47+I51</f>
        <v>37656</v>
      </c>
      <c r="J46" s="11">
        <f>J47+J51</f>
        <v>0</v>
      </c>
      <c r="K46" s="11">
        <f>F46-I46-J46</f>
        <v>222283</v>
      </c>
    </row>
    <row r="47" spans="1:11" s="6" customFormat="1" ht="22.5" x14ac:dyDescent="0.25">
      <c r="A47" s="10" t="s">
        <v>126</v>
      </c>
      <c r="B47" s="10" t="s">
        <v>127</v>
      </c>
      <c r="C47" s="10" t="s">
        <v>128</v>
      </c>
      <c r="D47" s="11">
        <f>D48</f>
        <v>75000</v>
      </c>
      <c r="E47" s="11">
        <f>E48</f>
        <v>45000</v>
      </c>
      <c r="F47" s="11">
        <f>G47+H47</f>
        <v>81657</v>
      </c>
      <c r="G47" s="11">
        <f>G48</f>
        <v>0</v>
      </c>
      <c r="H47" s="11">
        <f>H48</f>
        <v>81657</v>
      </c>
      <c r="I47" s="11">
        <f>I48</f>
        <v>6657</v>
      </c>
      <c r="J47" s="11">
        <f>J48</f>
        <v>0</v>
      </c>
      <c r="K47" s="11">
        <f>F47-I47-J47</f>
        <v>75000</v>
      </c>
    </row>
    <row r="48" spans="1:11" s="6" customFormat="1" ht="22.5" x14ac:dyDescent="0.25">
      <c r="A48" s="10" t="s">
        <v>129</v>
      </c>
      <c r="B48" s="10" t="s">
        <v>130</v>
      </c>
      <c r="C48" s="10" t="s">
        <v>131</v>
      </c>
      <c r="D48" s="11">
        <f>+D49</f>
        <v>75000</v>
      </c>
      <c r="E48" s="11">
        <f>+E49</f>
        <v>45000</v>
      </c>
      <c r="F48" s="11">
        <f>G48+H48</f>
        <v>81657</v>
      </c>
      <c r="G48" s="11">
        <f>+G49</f>
        <v>0</v>
      </c>
      <c r="H48" s="11">
        <f>+H49</f>
        <v>81657</v>
      </c>
      <c r="I48" s="11">
        <f>+I49</f>
        <v>6657</v>
      </c>
      <c r="J48" s="11">
        <f>+J49</f>
        <v>0</v>
      </c>
      <c r="K48" s="11">
        <f>F48-I48-J48</f>
        <v>75000</v>
      </c>
    </row>
    <row r="49" spans="1:11" s="6" customFormat="1" x14ac:dyDescent="0.25">
      <c r="A49" s="10" t="s">
        <v>132</v>
      </c>
      <c r="B49" s="10" t="s">
        <v>133</v>
      </c>
      <c r="C49" s="10" t="s">
        <v>134</v>
      </c>
      <c r="D49" s="11">
        <f>D50</f>
        <v>75000</v>
      </c>
      <c r="E49" s="11">
        <f>E50</f>
        <v>45000</v>
      </c>
      <c r="F49" s="11">
        <f>G49+H49</f>
        <v>81657</v>
      </c>
      <c r="G49" s="11">
        <f>G50</f>
        <v>0</v>
      </c>
      <c r="H49" s="11">
        <f>H50</f>
        <v>81657</v>
      </c>
      <c r="I49" s="11">
        <f>I50</f>
        <v>6657</v>
      </c>
      <c r="J49" s="11">
        <f>J50</f>
        <v>0</v>
      </c>
      <c r="K49" s="11">
        <f>F49-I49-J49</f>
        <v>75000</v>
      </c>
    </row>
    <row r="50" spans="1:11" s="6" customFormat="1" ht="22.5" x14ac:dyDescent="0.25">
      <c r="A50" s="10" t="s">
        <v>135</v>
      </c>
      <c r="B50" s="10" t="s">
        <v>136</v>
      </c>
      <c r="C50" s="10" t="s">
        <v>137</v>
      </c>
      <c r="D50" s="11">
        <v>75000</v>
      </c>
      <c r="E50" s="11">
        <v>45000</v>
      </c>
      <c r="F50" s="11">
        <f>G50+H50</f>
        <v>81657</v>
      </c>
      <c r="G50" s="11">
        <v>0</v>
      </c>
      <c r="H50" s="11">
        <v>81657</v>
      </c>
      <c r="I50" s="11">
        <v>6657</v>
      </c>
      <c r="J50" s="11">
        <v>0</v>
      </c>
      <c r="K50" s="11">
        <f>F50-I50-J50</f>
        <v>75000</v>
      </c>
    </row>
    <row r="51" spans="1:11" s="6" customFormat="1" ht="22.5" x14ac:dyDescent="0.25">
      <c r="A51" s="10" t="s">
        <v>138</v>
      </c>
      <c r="B51" s="10" t="s">
        <v>139</v>
      </c>
      <c r="C51" s="10" t="s">
        <v>140</v>
      </c>
      <c r="D51" s="11">
        <f>+D52+D55+D58+D62</f>
        <v>14139</v>
      </c>
      <c r="E51" s="11">
        <f>+E52+E55+E58+E62</f>
        <v>9539</v>
      </c>
      <c r="F51" s="11">
        <f>G51+H51</f>
        <v>178282</v>
      </c>
      <c r="G51" s="11">
        <f>+G52+G55+G58+G62</f>
        <v>155624</v>
      </c>
      <c r="H51" s="11">
        <f>+H52+H55+H58+H62</f>
        <v>22658</v>
      </c>
      <c r="I51" s="11">
        <f>+I52+I55+I58+I62</f>
        <v>30999</v>
      </c>
      <c r="J51" s="11">
        <f>+J52+J55+J58+J62</f>
        <v>0</v>
      </c>
      <c r="K51" s="11">
        <f>F51-I51-J51</f>
        <v>147283</v>
      </c>
    </row>
    <row r="52" spans="1:11" s="6" customFormat="1" ht="22.5" x14ac:dyDescent="0.25">
      <c r="A52" s="10" t="s">
        <v>141</v>
      </c>
      <c r="B52" s="10" t="s">
        <v>142</v>
      </c>
      <c r="C52" s="10" t="s">
        <v>143</v>
      </c>
      <c r="D52" s="11">
        <f>D53+D54</f>
        <v>9000</v>
      </c>
      <c r="E52" s="11">
        <f>E53+E54</f>
        <v>4400</v>
      </c>
      <c r="F52" s="11">
        <f>G52+H52</f>
        <v>6436</v>
      </c>
      <c r="G52" s="11">
        <f>G53+G54</f>
        <v>0</v>
      </c>
      <c r="H52" s="11">
        <f>H53+H54</f>
        <v>6436</v>
      </c>
      <c r="I52" s="11">
        <f>I53+I54</f>
        <v>6436</v>
      </c>
      <c r="J52" s="11">
        <f>J53+J54</f>
        <v>0</v>
      </c>
      <c r="K52" s="11">
        <f>F52-I52-J52</f>
        <v>0</v>
      </c>
    </row>
    <row r="53" spans="1:11" s="6" customFormat="1" x14ac:dyDescent="0.25">
      <c r="A53" s="10" t="s">
        <v>144</v>
      </c>
      <c r="B53" s="10" t="s">
        <v>145</v>
      </c>
      <c r="C53" s="10" t="s">
        <v>146</v>
      </c>
      <c r="D53" s="11">
        <v>1000</v>
      </c>
      <c r="E53" s="11">
        <v>400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147</v>
      </c>
      <c r="B54" s="10" t="s">
        <v>148</v>
      </c>
      <c r="C54" s="10" t="s">
        <v>149</v>
      </c>
      <c r="D54" s="11">
        <v>8000</v>
      </c>
      <c r="E54" s="11">
        <v>4000</v>
      </c>
      <c r="F54" s="11">
        <f>G54+H54</f>
        <v>6436</v>
      </c>
      <c r="G54" s="11">
        <v>0</v>
      </c>
      <c r="H54" s="11">
        <v>6436</v>
      </c>
      <c r="I54" s="11">
        <v>6436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150</v>
      </c>
      <c r="B55" s="10" t="s">
        <v>151</v>
      </c>
      <c r="C55" s="10" t="s">
        <v>152</v>
      </c>
      <c r="D55" s="11">
        <f>D56</f>
        <v>0</v>
      </c>
      <c r="E55" s="11">
        <f>E56</f>
        <v>0</v>
      </c>
      <c r="F55" s="11">
        <f>G55+H55</f>
        <v>155624</v>
      </c>
      <c r="G55" s="11">
        <f>G56</f>
        <v>155624</v>
      </c>
      <c r="H55" s="11">
        <f>H56</f>
        <v>0</v>
      </c>
      <c r="I55" s="11">
        <f>I56</f>
        <v>8341</v>
      </c>
      <c r="J55" s="11">
        <f>J56</f>
        <v>0</v>
      </c>
      <c r="K55" s="11">
        <f>F55-I55-J55</f>
        <v>147283</v>
      </c>
    </row>
    <row r="56" spans="1:11" s="6" customFormat="1" ht="22.5" x14ac:dyDescent="0.25">
      <c r="A56" s="10" t="s">
        <v>153</v>
      </c>
      <c r="B56" s="10" t="s">
        <v>154</v>
      </c>
      <c r="C56" s="10" t="s">
        <v>155</v>
      </c>
      <c r="D56" s="11">
        <f>D57</f>
        <v>0</v>
      </c>
      <c r="E56" s="11">
        <f>E57</f>
        <v>0</v>
      </c>
      <c r="F56" s="11">
        <f>G56+H56</f>
        <v>155624</v>
      </c>
      <c r="G56" s="11">
        <f>G57</f>
        <v>155624</v>
      </c>
      <c r="H56" s="11">
        <f>H57</f>
        <v>0</v>
      </c>
      <c r="I56" s="11">
        <f>I57</f>
        <v>8341</v>
      </c>
      <c r="J56" s="11">
        <f>J57</f>
        <v>0</v>
      </c>
      <c r="K56" s="11">
        <f>F56-I56-J56</f>
        <v>147283</v>
      </c>
    </row>
    <row r="57" spans="1:11" s="6" customFormat="1" ht="22.5" x14ac:dyDescent="0.25">
      <c r="A57" s="10" t="s">
        <v>156</v>
      </c>
      <c r="B57" s="10" t="s">
        <v>157</v>
      </c>
      <c r="C57" s="10" t="s">
        <v>158</v>
      </c>
      <c r="D57" s="11">
        <v>0</v>
      </c>
      <c r="E57" s="11">
        <v>0</v>
      </c>
      <c r="F57" s="11">
        <f>G57+H57</f>
        <v>155624</v>
      </c>
      <c r="G57" s="11">
        <v>155624</v>
      </c>
      <c r="H57" s="11">
        <v>0</v>
      </c>
      <c r="I57" s="11">
        <v>8341</v>
      </c>
      <c r="J57" s="11">
        <v>0</v>
      </c>
      <c r="K57" s="11">
        <f>F57-I57-J57</f>
        <v>147283</v>
      </c>
    </row>
    <row r="58" spans="1:11" s="6" customFormat="1" ht="33" x14ac:dyDescent="0.25">
      <c r="A58" s="10" t="s">
        <v>159</v>
      </c>
      <c r="B58" s="10" t="s">
        <v>160</v>
      </c>
      <c r="C58" s="10" t="s">
        <v>161</v>
      </c>
      <c r="D58" s="11">
        <f>+D59+D61</f>
        <v>0</v>
      </c>
      <c r="E58" s="11">
        <f>+E59+E61</f>
        <v>0</v>
      </c>
      <c r="F58" s="11">
        <f>G58+H58</f>
        <v>11083</v>
      </c>
      <c r="G58" s="11">
        <f>+G59+G61</f>
        <v>0</v>
      </c>
      <c r="H58" s="11">
        <f>+H59+H61</f>
        <v>11083</v>
      </c>
      <c r="I58" s="11">
        <f>+I59+I61</f>
        <v>11083</v>
      </c>
      <c r="J58" s="11">
        <f>+J59+J61</f>
        <v>0</v>
      </c>
      <c r="K58" s="11">
        <f>F58-I58-J58</f>
        <v>0</v>
      </c>
    </row>
    <row r="59" spans="1:11" s="6" customFormat="1" ht="22.5" x14ac:dyDescent="0.25">
      <c r="A59" s="10" t="s">
        <v>162</v>
      </c>
      <c r="B59" s="10" t="s">
        <v>163</v>
      </c>
      <c r="C59" s="10" t="s">
        <v>164</v>
      </c>
      <c r="D59" s="11">
        <f>+D60</f>
        <v>0</v>
      </c>
      <c r="E59" s="11">
        <f>+E60</f>
        <v>0</v>
      </c>
      <c r="F59" s="11">
        <f>G59+H59</f>
        <v>83</v>
      </c>
      <c r="G59" s="11">
        <f>+G60</f>
        <v>0</v>
      </c>
      <c r="H59" s="11">
        <f>+H60</f>
        <v>83</v>
      </c>
      <c r="I59" s="11">
        <f>+I60</f>
        <v>83</v>
      </c>
      <c r="J59" s="11">
        <f>+J60</f>
        <v>0</v>
      </c>
      <c r="K59" s="11">
        <f>F59-I59-J59</f>
        <v>0</v>
      </c>
    </row>
    <row r="60" spans="1:11" s="6" customFormat="1" ht="22.5" x14ac:dyDescent="0.25">
      <c r="A60" s="10" t="s">
        <v>165</v>
      </c>
      <c r="B60" s="10" t="s">
        <v>166</v>
      </c>
      <c r="C60" s="10" t="s">
        <v>167</v>
      </c>
      <c r="D60" s="11">
        <v>0</v>
      </c>
      <c r="E60" s="11">
        <v>0</v>
      </c>
      <c r="F60" s="11">
        <f>G60+H60</f>
        <v>83</v>
      </c>
      <c r="G60" s="11">
        <v>0</v>
      </c>
      <c r="H60" s="11">
        <v>83</v>
      </c>
      <c r="I60" s="11">
        <v>83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168</v>
      </c>
      <c r="B61" s="10" t="s">
        <v>169</v>
      </c>
      <c r="C61" s="10" t="s">
        <v>170</v>
      </c>
      <c r="D61" s="11">
        <v>0</v>
      </c>
      <c r="E61" s="11">
        <v>0</v>
      </c>
      <c r="F61" s="11">
        <f>G61+H61</f>
        <v>11000</v>
      </c>
      <c r="G61" s="11">
        <v>0</v>
      </c>
      <c r="H61" s="11">
        <v>11000</v>
      </c>
      <c r="I61" s="11">
        <v>11000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171</v>
      </c>
      <c r="B62" s="10" t="s">
        <v>172</v>
      </c>
      <c r="C62" s="10" t="s">
        <v>173</v>
      </c>
      <c r="D62" s="11">
        <f>D63</f>
        <v>5139</v>
      </c>
      <c r="E62" s="11">
        <f>E63</f>
        <v>5139</v>
      </c>
      <c r="F62" s="11">
        <f>G62+H62</f>
        <v>5139</v>
      </c>
      <c r="G62" s="11">
        <f>G63</f>
        <v>0</v>
      </c>
      <c r="H62" s="11">
        <f>H63</f>
        <v>5139</v>
      </c>
      <c r="I62" s="11">
        <f>I63</f>
        <v>5139</v>
      </c>
      <c r="J62" s="11">
        <f>J63</f>
        <v>0</v>
      </c>
      <c r="K62" s="11">
        <f>F62-I62-J62</f>
        <v>0</v>
      </c>
    </row>
    <row r="63" spans="1:11" s="6" customFormat="1" x14ac:dyDescent="0.25">
      <c r="A63" s="10" t="s">
        <v>174</v>
      </c>
      <c r="B63" s="10" t="s">
        <v>175</v>
      </c>
      <c r="C63" s="10" t="s">
        <v>176</v>
      </c>
      <c r="D63" s="11">
        <v>5139</v>
      </c>
      <c r="E63" s="11">
        <v>5139</v>
      </c>
      <c r="F63" s="11">
        <f>G63+H63</f>
        <v>5139</v>
      </c>
      <c r="G63" s="11">
        <v>0</v>
      </c>
      <c r="H63" s="11">
        <v>5139</v>
      </c>
      <c r="I63" s="11">
        <v>5139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177</v>
      </c>
      <c r="B64" s="10" t="s">
        <v>178</v>
      </c>
      <c r="C64" s="10" t="s">
        <v>179</v>
      </c>
      <c r="D64" s="11">
        <f>D65</f>
        <v>4852861</v>
      </c>
      <c r="E64" s="11">
        <f>E65</f>
        <v>4852861</v>
      </c>
      <c r="F64" s="11">
        <f>G64+H64</f>
        <v>4852861</v>
      </c>
      <c r="G64" s="11">
        <f>G65</f>
        <v>0</v>
      </c>
      <c r="H64" s="11">
        <f>H65</f>
        <v>4852861</v>
      </c>
      <c r="I64" s="11">
        <f>I65</f>
        <v>4852861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180</v>
      </c>
      <c r="B65" s="10" t="s">
        <v>181</v>
      </c>
      <c r="C65" s="10" t="s">
        <v>182</v>
      </c>
      <c r="D65" s="11">
        <f>+D66</f>
        <v>4852861</v>
      </c>
      <c r="E65" s="11">
        <f>+E66</f>
        <v>4852861</v>
      </c>
      <c r="F65" s="11">
        <f>G65+H65</f>
        <v>4852861</v>
      </c>
      <c r="G65" s="11">
        <f>+G66</f>
        <v>0</v>
      </c>
      <c r="H65" s="11">
        <f>+H66</f>
        <v>4852861</v>
      </c>
      <c r="I65" s="11">
        <f>+I66</f>
        <v>4852861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183</v>
      </c>
      <c r="B66" s="10" t="s">
        <v>184</v>
      </c>
      <c r="C66" s="10" t="s">
        <v>185</v>
      </c>
      <c r="D66" s="11">
        <v>4852861</v>
      </c>
      <c r="E66" s="11">
        <v>4852861</v>
      </c>
      <c r="F66" s="11">
        <f>G66+H66</f>
        <v>4852861</v>
      </c>
      <c r="G66" s="11">
        <v>0</v>
      </c>
      <c r="H66" s="11">
        <v>4852861</v>
      </c>
      <c r="I66" s="11">
        <v>4852861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186</v>
      </c>
      <c r="B67" s="10" t="s">
        <v>187</v>
      </c>
      <c r="C67" s="10" t="s">
        <v>188</v>
      </c>
      <c r="D67" s="11">
        <f>D68</f>
        <v>89640</v>
      </c>
      <c r="E67" s="11">
        <f>E68</f>
        <v>35640</v>
      </c>
      <c r="F67" s="11">
        <f>G67+H67</f>
        <v>20748</v>
      </c>
      <c r="G67" s="11">
        <f>G68</f>
        <v>0</v>
      </c>
      <c r="H67" s="11">
        <f>H68</f>
        <v>20748</v>
      </c>
      <c r="I67" s="11">
        <f>I68</f>
        <v>20748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189</v>
      </c>
      <c r="B68" s="10" t="s">
        <v>190</v>
      </c>
      <c r="C68" s="10" t="s">
        <v>191</v>
      </c>
      <c r="D68" s="11">
        <f>D69</f>
        <v>89640</v>
      </c>
      <c r="E68" s="11">
        <f>E69</f>
        <v>35640</v>
      </c>
      <c r="F68" s="11">
        <f>G68+H68</f>
        <v>20748</v>
      </c>
      <c r="G68" s="11">
        <f>G69</f>
        <v>0</v>
      </c>
      <c r="H68" s="11">
        <f>H69</f>
        <v>20748</v>
      </c>
      <c r="I68" s="11">
        <f>I69</f>
        <v>20748</v>
      </c>
      <c r="J68" s="11">
        <f>J69</f>
        <v>0</v>
      </c>
      <c r="K68" s="11">
        <f>F68-I68-J68</f>
        <v>0</v>
      </c>
    </row>
    <row r="69" spans="1:12" s="6" customFormat="1" ht="75" x14ac:dyDescent="0.25">
      <c r="A69" s="10" t="s">
        <v>192</v>
      </c>
      <c r="B69" s="10" t="s">
        <v>193</v>
      </c>
      <c r="C69" s="10" t="s">
        <v>194</v>
      </c>
      <c r="D69" s="11">
        <f>+D70+D71</f>
        <v>89640</v>
      </c>
      <c r="E69" s="11">
        <f>+E70+E71</f>
        <v>35640</v>
      </c>
      <c r="F69" s="11">
        <f>G69+H69</f>
        <v>20748</v>
      </c>
      <c r="G69" s="11">
        <f>+G70+G71</f>
        <v>0</v>
      </c>
      <c r="H69" s="11">
        <f>+H70+H71</f>
        <v>20748</v>
      </c>
      <c r="I69" s="11">
        <f>+I70+I71</f>
        <v>20748</v>
      </c>
      <c r="J69" s="11">
        <f>+J70+J71</f>
        <v>0</v>
      </c>
      <c r="K69" s="11">
        <f>F69-I69-J69</f>
        <v>0</v>
      </c>
    </row>
    <row r="70" spans="1:12" s="6" customFormat="1" ht="33" x14ac:dyDescent="0.25">
      <c r="A70" s="10" t="s">
        <v>195</v>
      </c>
      <c r="B70" s="10" t="s">
        <v>196</v>
      </c>
      <c r="C70" s="10" t="s">
        <v>197</v>
      </c>
      <c r="D70" s="11">
        <v>35000</v>
      </c>
      <c r="E70" s="11">
        <v>5000</v>
      </c>
      <c r="F70" s="11">
        <f>G70+H70</f>
        <v>984</v>
      </c>
      <c r="G70" s="11">
        <v>0</v>
      </c>
      <c r="H70" s="11">
        <v>984</v>
      </c>
      <c r="I70" s="11">
        <v>984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198</v>
      </c>
      <c r="B71" s="10" t="s">
        <v>199</v>
      </c>
      <c r="C71" s="10" t="s">
        <v>200</v>
      </c>
      <c r="D71" s="11">
        <v>54640</v>
      </c>
      <c r="E71" s="11">
        <v>30640</v>
      </c>
      <c r="F71" s="11">
        <f>G71+H71</f>
        <v>19764</v>
      </c>
      <c r="G71" s="11">
        <v>0</v>
      </c>
      <c r="H71" s="11">
        <v>19764</v>
      </c>
      <c r="I71" s="11">
        <v>19764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201</v>
      </c>
      <c r="B73" s="13"/>
      <c r="C73" s="13"/>
      <c r="D73" s="13"/>
      <c r="E73" s="13" t="s">
        <v>203</v>
      </c>
      <c r="F73" s="13"/>
      <c r="G73" s="13"/>
      <c r="H73" s="13"/>
      <c r="I73" s="13" t="s">
        <v>204</v>
      </c>
      <c r="J73" s="13"/>
      <c r="K73" s="13"/>
      <c r="L73" s="13"/>
    </row>
    <row r="74" spans="1:12" x14ac:dyDescent="0.25">
      <c r="A74" s="3" t="s">
        <v>202</v>
      </c>
      <c r="B74" s="3"/>
      <c r="C74" s="3"/>
      <c r="D74" s="3"/>
      <c r="E74" s="3"/>
      <c r="F74" s="3"/>
      <c r="G74" s="3"/>
      <c r="H74" s="3"/>
      <c r="I74" s="3" t="s">
        <v>205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4">
    <mergeCell ref="A73:D73"/>
    <mergeCell ref="A74:D74"/>
    <mergeCell ref="E73:H73"/>
    <mergeCell ref="E74:H74"/>
    <mergeCell ref="I73:L73"/>
    <mergeCell ref="I74:L74"/>
    <mergeCell ref="A11:B11"/>
    <mergeCell ref="C7:C10"/>
    <mergeCell ref="D7:E7"/>
    <mergeCell ref="D8:D10"/>
    <mergeCell ref="E8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2016-08-01T08:53:52Z</dcterms:created>
  <dcterms:modified xsi:type="dcterms:W3CDTF">2016-08-01T08:53:55Z</dcterms:modified>
</cp:coreProperties>
</file>