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45" windowWidth="15315" windowHeight="80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13" i="1" l="1"/>
  <c r="D12" i="1" s="1"/>
  <c r="D11" i="1" s="1"/>
  <c r="E13" i="1"/>
  <c r="E12" i="1" s="1"/>
  <c r="E11" i="1" s="1"/>
  <c r="F13" i="1"/>
  <c r="F12" i="1" s="1"/>
  <c r="F11" i="1" s="1"/>
  <c r="G13" i="1"/>
  <c r="G12" i="1" s="1"/>
  <c r="G11" i="1" s="1"/>
  <c r="H13" i="1"/>
  <c r="H12" i="1" s="1"/>
  <c r="I13" i="1"/>
  <c r="I12" i="1" s="1"/>
  <c r="I11" i="1" s="1"/>
  <c r="K13" i="1"/>
  <c r="K12" i="1" s="1"/>
  <c r="K11" i="1" s="1"/>
  <c r="J14" i="1"/>
  <c r="D15" i="1"/>
  <c r="E15" i="1"/>
  <c r="F15" i="1"/>
  <c r="G15" i="1"/>
  <c r="H15" i="1"/>
  <c r="I15" i="1"/>
  <c r="J15" i="1"/>
  <c r="K15" i="1"/>
  <c r="J16" i="1"/>
  <c r="D18" i="1"/>
  <c r="D17" i="1" s="1"/>
  <c r="E18" i="1"/>
  <c r="E17" i="1" s="1"/>
  <c r="F18" i="1"/>
  <c r="F17" i="1" s="1"/>
  <c r="G18" i="1"/>
  <c r="G17" i="1" s="1"/>
  <c r="H18" i="1"/>
  <c r="H17" i="1" s="1"/>
  <c r="I18" i="1"/>
  <c r="J18" i="1" s="1"/>
  <c r="K18" i="1"/>
  <c r="K17" i="1" s="1"/>
  <c r="J19" i="1"/>
  <c r="D22" i="1"/>
  <c r="D21" i="1" s="1"/>
  <c r="E22" i="1"/>
  <c r="E21" i="1" s="1"/>
  <c r="F22" i="1"/>
  <c r="F21" i="1" s="1"/>
  <c r="G22" i="1"/>
  <c r="G21" i="1" s="1"/>
  <c r="H22" i="1"/>
  <c r="J22" i="1" s="1"/>
  <c r="I22" i="1"/>
  <c r="I21" i="1" s="1"/>
  <c r="K22" i="1"/>
  <c r="K21" i="1" s="1"/>
  <c r="J23" i="1"/>
  <c r="J24" i="1"/>
  <c r="D25" i="1"/>
  <c r="E25" i="1"/>
  <c r="F25" i="1"/>
  <c r="G25" i="1"/>
  <c r="H25" i="1"/>
  <c r="I25" i="1"/>
  <c r="J25" i="1"/>
  <c r="K25" i="1"/>
  <c r="J26" i="1"/>
  <c r="D28" i="1"/>
  <c r="D27" i="1" s="1"/>
  <c r="E28" i="1"/>
  <c r="E27" i="1" s="1"/>
  <c r="F28" i="1"/>
  <c r="F27" i="1" s="1"/>
  <c r="G28" i="1"/>
  <c r="G27" i="1" s="1"/>
  <c r="H28" i="1"/>
  <c r="H27" i="1" s="1"/>
  <c r="I28" i="1"/>
  <c r="J28" i="1" s="1"/>
  <c r="K28" i="1"/>
  <c r="K27" i="1" s="1"/>
  <c r="J29" i="1"/>
  <c r="D31" i="1"/>
  <c r="D30" i="1" s="1"/>
  <c r="E31" i="1"/>
  <c r="E30" i="1" s="1"/>
  <c r="F31" i="1"/>
  <c r="F30" i="1" s="1"/>
  <c r="G31" i="1"/>
  <c r="G30" i="1" s="1"/>
  <c r="H31" i="1"/>
  <c r="J31" i="1" s="1"/>
  <c r="I31" i="1"/>
  <c r="I30" i="1" s="1"/>
  <c r="K31" i="1"/>
  <c r="K30" i="1" s="1"/>
  <c r="J32" i="1"/>
  <c r="J33" i="1"/>
  <c r="J34" i="1"/>
  <c r="D36" i="1"/>
  <c r="D35" i="1" s="1"/>
  <c r="E36" i="1"/>
  <c r="E35" i="1" s="1"/>
  <c r="F36" i="1"/>
  <c r="F35" i="1" s="1"/>
  <c r="G36" i="1"/>
  <c r="G35" i="1" s="1"/>
  <c r="H36" i="1"/>
  <c r="H35" i="1" s="1"/>
  <c r="I36" i="1"/>
  <c r="J36" i="1" s="1"/>
  <c r="K36" i="1"/>
  <c r="K35" i="1" s="1"/>
  <c r="J37" i="1"/>
  <c r="J38" i="1"/>
  <c r="D41" i="1"/>
  <c r="D40" i="1" s="1"/>
  <c r="D39" i="1" s="1"/>
  <c r="E41" i="1"/>
  <c r="E40" i="1" s="1"/>
  <c r="E39" i="1" s="1"/>
  <c r="F41" i="1"/>
  <c r="F40" i="1" s="1"/>
  <c r="F39" i="1" s="1"/>
  <c r="G41" i="1"/>
  <c r="G40" i="1" s="1"/>
  <c r="G39" i="1" s="1"/>
  <c r="H41" i="1"/>
  <c r="H40" i="1" s="1"/>
  <c r="I41" i="1"/>
  <c r="I40" i="1" s="1"/>
  <c r="I39" i="1" s="1"/>
  <c r="K41" i="1"/>
  <c r="K40" i="1" s="1"/>
  <c r="K39" i="1" s="1"/>
  <c r="J42" i="1"/>
  <c r="D43" i="1"/>
  <c r="E43" i="1"/>
  <c r="F43" i="1"/>
  <c r="G43" i="1"/>
  <c r="H43" i="1"/>
  <c r="I43" i="1"/>
  <c r="J43" i="1"/>
  <c r="K43" i="1"/>
  <c r="J44" i="1"/>
  <c r="J45" i="1"/>
  <c r="D48" i="1"/>
  <c r="D47" i="1" s="1"/>
  <c r="D46" i="1" s="1"/>
  <c r="E48" i="1"/>
  <c r="E47" i="1" s="1"/>
  <c r="E46" i="1" s="1"/>
  <c r="F48" i="1"/>
  <c r="F47" i="1" s="1"/>
  <c r="F46" i="1" s="1"/>
  <c r="G48" i="1"/>
  <c r="G47" i="1" s="1"/>
  <c r="G46" i="1" s="1"/>
  <c r="H48" i="1"/>
  <c r="J48" i="1" s="1"/>
  <c r="I48" i="1"/>
  <c r="I47" i="1" s="1"/>
  <c r="I46" i="1" s="1"/>
  <c r="K48" i="1"/>
  <c r="K47" i="1" s="1"/>
  <c r="K46" i="1" s="1"/>
  <c r="J49" i="1"/>
  <c r="J50" i="1"/>
  <c r="J51" i="1"/>
  <c r="J52" i="1"/>
  <c r="J53" i="1"/>
  <c r="J54" i="1"/>
  <c r="F20" i="1" l="1"/>
  <c r="H39" i="1"/>
  <c r="J39" i="1" s="1"/>
  <c r="J40" i="1"/>
  <c r="E20" i="1"/>
  <c r="E10" i="1" s="1"/>
  <c r="F10" i="1"/>
  <c r="D20" i="1"/>
  <c r="K20" i="1"/>
  <c r="K10" i="1" s="1"/>
  <c r="G20" i="1"/>
  <c r="G10" i="1" s="1"/>
  <c r="H11" i="1"/>
  <c r="J12" i="1"/>
  <c r="D10" i="1"/>
  <c r="I35" i="1"/>
  <c r="J35" i="1" s="1"/>
  <c r="H30" i="1"/>
  <c r="J30" i="1" s="1"/>
  <c r="I27" i="1"/>
  <c r="J27" i="1" s="1"/>
  <c r="H21" i="1"/>
  <c r="I17" i="1"/>
  <c r="J17" i="1" s="1"/>
  <c r="J41" i="1"/>
  <c r="J13" i="1"/>
  <c r="H47" i="1"/>
  <c r="J21" i="1" l="1"/>
  <c r="H20" i="1"/>
  <c r="J47" i="1"/>
  <c r="H46" i="1"/>
  <c r="J46" i="1" s="1"/>
  <c r="J11" i="1"/>
  <c r="I20" i="1"/>
  <c r="I10" i="1" s="1"/>
  <c r="J20" i="1" l="1"/>
  <c r="H10" i="1"/>
  <c r="J10" i="1" s="1"/>
</calcChain>
</file>

<file path=xl/sharedStrings.xml><?xml version="1.0" encoding="utf-8"?>
<sst xmlns="http://schemas.openxmlformats.org/spreadsheetml/2006/main" count="159" uniqueCount="159">
  <si>
    <t>JUDETUL  VASLUI</t>
  </si>
  <si>
    <t>COMUNA DUMESTI</t>
  </si>
  <si>
    <t xml:space="preserve"> Anexa 13</t>
  </si>
  <si>
    <t>Cont de executie - Cheltuieli - Bugetul local</t>
  </si>
  <si>
    <t>Trimestrul: 4, Anul: 2017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</si>
  <si>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</si>
  <si>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</si>
  <si>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</si>
  <si>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</si>
  <si>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</si>
  <si>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</si>
  <si>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</si>
  <si>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</si>
  <si>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</si>
  <si>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</si>
  <si>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</si>
  <si>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</si>
  <si>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</si>
  <si>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</si>
  <si>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</si>
  <si>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</si>
  <si>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</si>
  <si>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</si>
  <si>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</si>
  <si>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</si>
  <si>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</si>
  <si>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</si>
  <si>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</si>
  <si>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</si>
  <si>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</si>
  <si>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</si>
  <si>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</si>
  <si>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</si>
  <si>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</si>
  <si>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</si>
  <si>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</si>
  <si>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</si>
  <si>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</si>
  <si>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</si>
  <si>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</si>
  <si>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</si>
  <si>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</si>
  <si>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</si>
  <si>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</si>
  <si>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</si>
  <si>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</si>
  <si>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</si>
  <si>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</si>
  <si>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</si>
  <si>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</si>
  <si>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</si>
  <si>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</si>
  <si>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</si>
  <si>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</si>
  <si>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</si>
  <si>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</si>
  <si>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</si>
  <si>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</si>
  <si>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</si>
  <si>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</si>
  <si>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</si>
  <si>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</si>
  <si>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</si>
  <si>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</si>
  <si>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</si>
  <si>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</si>
  <si>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</si>
  <si>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</si>
  <si>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</si>
  <si>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</si>
  <si>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46</t>
  </si>
  <si>
    <t>Sanatate (cod 66.02.06+66.02.08+66.02.50)</t>
  </si>
  <si>
    <t>66.02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</si>
  <si>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</si>
  <si>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</si>
  <si>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</si>
  <si>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</si>
  <si>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</si>
  <si>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</si>
  <si>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</si>
  <si>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</si>
  <si>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</si>
  <si>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</si>
  <si>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</si>
  <si>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</si>
  <si>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</si>
  <si>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</si>
  <si>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</si>
  <si>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60</t>
  </si>
  <si>
    <t>Camine culturale</t>
  </si>
  <si>
    <t>67.02.03.07</t>
  </si>
  <si>
    <t>68</t>
  </si>
  <si>
    <t>Servicii religioase</t>
  </si>
  <si>
    <t>67.02.06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</si>
  <si>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</si>
  <si>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</si>
  <si>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</si>
  <si>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</si>
  <si>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</si>
  <si>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</si>
  <si>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</si>
  <si>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</si>
  <si>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</si>
  <si>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75</t>
  </si>
  <si>
    <t>Ajutoare pentru locuinte</t>
  </si>
  <si>
    <t>68.02.10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</si>
  <si>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</si>
  <si>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</si>
  <si>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</si>
  <si>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</si>
  <si>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</si>
  <si>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</si>
  <si>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85</t>
  </si>
  <si>
    <t>Locuinte   (cod 70.02.03.01+70.02.03.30)</t>
  </si>
  <si>
    <t>70.02.03</t>
  </si>
  <si>
    <t>86</t>
  </si>
  <si>
    <t>Dezvoltarea sistemului de locuinte</t>
  </si>
  <si>
    <t>70.02.03.01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</si>
  <si>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</si>
  <si>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</si>
  <si>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</si>
  <si>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</si>
  <si>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</si>
  <si>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</si>
  <si>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93</t>
  </si>
  <si>
    <t xml:space="preserve">Alte servicii in domeniile locuintelor, serviciilor si dezvoltarii comunale </t>
  </si>
  <si>
    <t>70.02.50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</si>
  <si>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</si>
  <si>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</si>
  <si>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</si>
  <si>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</si>
  <si>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</si>
  <si>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</si>
  <si>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</si>
  <si>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</si>
  <si>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</si>
  <si>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</si>
  <si>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</si>
  <si>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</si>
  <si>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</si>
  <si>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</si>
  <si>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</si>
  <si>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</si>
  <si>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</si>
  <si>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</si>
  <si>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</si>
  <si>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</si>
  <si>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</si>
  <si>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139</t>
  </si>
  <si>
    <t>DEFICIT          99.02.96 + 99.02.97</t>
  </si>
  <si>
    <t>99.02</t>
  </si>
  <si>
    <t>141</t>
  </si>
  <si>
    <t xml:space="preserve">    Deficitul secţiunii de dezvoltare</t>
  </si>
  <si>
    <t>99.02.97</t>
  </si>
  <si>
    <t>ORDONATOR DE CREDITE,</t>
  </si>
  <si>
    <t>VIERU CONSTANTIN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</si>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</sst>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  <charset val="238"/>
    </font>
    <font>
      <b/>
      <sz val="14"/>
      <color theme="1"/>
      <name val="Verdana"/>
      <family val="2"/>
      <charset val="238"/>
    </font>
    <font>
      <sz val="8"/>
      <color theme="1"/>
      <name val="Verdana"/>
      <family val="2"/>
      <charset val="238"/>
    </font>
    <font>
      <b/>
      <sz val="8"/>
      <color theme="1"/>
      <name val="Verdana"/>
      <family val="2"/>
      <charset val="238"/>
    </font>
    <font>
      <b/>
      <sz val="11"/>
      <color theme="1"/>
      <name val="Verdana"/>
      <family val="2"/>
      <charset val="238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0" fontId="5" fillId="0" borderId="7" xfId="0" applyFont="1" applyBorder="1" applyAlignment="1">
      <alignment horizontal="center" vertical="center" wrapText="1" shrinkToFit="1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10" xfId="0" applyNumberFormat="1" applyFont="1" applyBorder="1" applyAlignment="1">
      <alignment wrapText="1" shrinkToFit="1"/>
    </xf>
    <xf numFmtId="4" fontId="4" fillId="0" borderId="10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1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7" customFormat="1" ht="15.75" thickBot="1" x14ac:dyDescent="0.3">
      <c r="A7" s="5" t="s">
        <v>5</v>
      </c>
      <c r="B7" s="6"/>
      <c r="C7" s="12" t="s">
        <v>7</v>
      </c>
      <c r="D7" s="12" t="s">
        <v>9</v>
      </c>
      <c r="E7" s="10" t="s">
        <v>10</v>
      </c>
      <c r="F7" s="11"/>
      <c r="G7" s="12" t="s">
        <v>13</v>
      </c>
      <c r="H7" s="12" t="s">
        <v>14</v>
      </c>
      <c r="I7" s="12" t="s">
        <v>15</v>
      </c>
      <c r="J7" s="12" t="s">
        <v>16</v>
      </c>
      <c r="K7" s="12" t="s">
        <v>18</v>
      </c>
    </row>
    <row r="8" spans="1:11" s="7" customFormat="1" ht="21.75" thickBot="1" x14ac:dyDescent="0.3">
      <c r="A8" s="8"/>
      <c r="B8" s="9"/>
      <c r="C8" s="13"/>
      <c r="D8" s="13"/>
      <c r="E8" s="14" t="s">
        <v>11</v>
      </c>
      <c r="F8" s="14" t="s">
        <v>12</v>
      </c>
      <c r="G8" s="13"/>
      <c r="H8" s="13"/>
      <c r="I8" s="13"/>
      <c r="J8" s="13"/>
      <c r="K8" s="13"/>
    </row>
    <row r="9" spans="1:11" s="7" customFormat="1" ht="15.75" thickBot="1" x14ac:dyDescent="0.3">
      <c r="A9" s="10" t="s">
        <v>6</v>
      </c>
      <c r="B9" s="11"/>
      <c r="C9" s="14" t="s">
        <v>8</v>
      </c>
      <c r="D9" s="14">
        <v>1</v>
      </c>
      <c r="E9" s="14">
        <v>2</v>
      </c>
      <c r="F9" s="14">
        <v>3</v>
      </c>
      <c r="G9" s="14">
        <v>4</v>
      </c>
      <c r="H9" s="14">
        <v>5</v>
      </c>
      <c r="I9" s="14">
        <v>6</v>
      </c>
      <c r="J9" s="14" t="s">
        <v>17</v>
      </c>
      <c r="K9" s="14">
        <v>8</v>
      </c>
    </row>
    <row r="10" spans="1:11" s="7" customFormat="1" ht="22.5" x14ac:dyDescent="0.25">
      <c r="A10" s="17" t="s">
        <v>19</v>
      </c>
      <c r="B10" s="17" t="s">
        <v>20</v>
      </c>
      <c r="C10" s="17" t="s">
        <v>21</v>
      </c>
      <c r="D10" s="18">
        <f>D11+D17+D20+D39+D46</f>
        <v>9216051</v>
      </c>
      <c r="E10" s="18">
        <f>E11+E17+E20+E39+E46</f>
        <v>9831051</v>
      </c>
      <c r="F10" s="18">
        <f>F11+F17+F20+F39+F46</f>
        <v>9216051</v>
      </c>
      <c r="G10" s="18">
        <f>G11+G17+G20+G39+G46</f>
        <v>9178725</v>
      </c>
      <c r="H10" s="18">
        <f>H11+H17+H20+H39+H46</f>
        <v>8963727</v>
      </c>
      <c r="I10" s="18">
        <f>I11+I17+I20+I39+I46</f>
        <v>4267330</v>
      </c>
      <c r="J10" s="18">
        <f>H10-I10</f>
        <v>4696397</v>
      </c>
      <c r="K10" s="18">
        <f>K11+K17+K20+K39+K46</f>
        <v>4400934</v>
      </c>
    </row>
    <row r="11" spans="1:11" s="7" customFormat="1" ht="22.5" x14ac:dyDescent="0.25">
      <c r="A11" s="17" t="s">
        <v>22</v>
      </c>
      <c r="B11" s="17" t="s">
        <v>23</v>
      </c>
      <c r="C11" s="17" t="s">
        <v>24</v>
      </c>
      <c r="D11" s="18">
        <f>D12+D15</f>
        <v>1736571</v>
      </c>
      <c r="E11" s="18">
        <f>E12+E15</f>
        <v>1841571</v>
      </c>
      <c r="F11" s="18">
        <f>F12+F15</f>
        <v>1736571</v>
      </c>
      <c r="G11" s="18">
        <f>G12+G15</f>
        <v>1710709</v>
      </c>
      <c r="H11" s="18">
        <f>H12+H15</f>
        <v>1683157</v>
      </c>
      <c r="I11" s="18">
        <f>I12+I15</f>
        <v>1012082</v>
      </c>
      <c r="J11" s="18">
        <f>H11-I11</f>
        <v>671075</v>
      </c>
      <c r="K11" s="18">
        <f>K12+K15</f>
        <v>1090294</v>
      </c>
    </row>
    <row r="12" spans="1:11" s="7" customFormat="1" ht="22.5" x14ac:dyDescent="0.25">
      <c r="A12" s="17" t="s">
        <v>25</v>
      </c>
      <c r="B12" s="17" t="s">
        <v>26</v>
      </c>
      <c r="C12" s="17" t="s">
        <v>27</v>
      </c>
      <c r="D12" s="18">
        <f>D13</f>
        <v>1736571</v>
      </c>
      <c r="E12" s="18">
        <f>E13</f>
        <v>1736571</v>
      </c>
      <c r="F12" s="18">
        <f>F13</f>
        <v>1736571</v>
      </c>
      <c r="G12" s="18">
        <f>G13</f>
        <v>1710709</v>
      </c>
      <c r="H12" s="18">
        <f>H13</f>
        <v>1683157</v>
      </c>
      <c r="I12" s="18">
        <f>I13</f>
        <v>1012082</v>
      </c>
      <c r="J12" s="18">
        <f>H12-I12</f>
        <v>671075</v>
      </c>
      <c r="K12" s="18">
        <f>K13</f>
        <v>1090294</v>
      </c>
    </row>
    <row r="13" spans="1:11" s="7" customFormat="1" ht="22.5" x14ac:dyDescent="0.25">
      <c r="A13" s="17" t="s">
        <v>28</v>
      </c>
      <c r="B13" s="17" t="s">
        <v>29</v>
      </c>
      <c r="C13" s="17" t="s">
        <v>30</v>
      </c>
      <c r="D13" s="18">
        <f>D14</f>
        <v>1736571</v>
      </c>
      <c r="E13" s="18">
        <f>E14</f>
        <v>1736571</v>
      </c>
      <c r="F13" s="18">
        <f>F14</f>
        <v>1736571</v>
      </c>
      <c r="G13" s="18">
        <f>G14</f>
        <v>1710709</v>
      </c>
      <c r="H13" s="18">
        <f>H14</f>
        <v>1683157</v>
      </c>
      <c r="I13" s="18">
        <f>I14</f>
        <v>1012082</v>
      </c>
      <c r="J13" s="18">
        <f>H13-I13</f>
        <v>671075</v>
      </c>
      <c r="K13" s="18">
        <f>K14</f>
        <v>1090294</v>
      </c>
    </row>
    <row r="14" spans="1:11" s="7" customFormat="1" x14ac:dyDescent="0.25">
      <c r="A14" s="17" t="s">
        <v>31</v>
      </c>
      <c r="B14" s="17" t="s">
        <v>32</v>
      </c>
      <c r="C14" s="17" t="s">
        <v>33</v>
      </c>
      <c r="D14" s="18">
        <v>1736571</v>
      </c>
      <c r="E14" s="18">
        <v>1736571</v>
      </c>
      <c r="F14" s="18">
        <v>1736571</v>
      </c>
      <c r="G14" s="18">
        <v>1710709</v>
      </c>
      <c r="H14" s="18">
        <v>1683157</v>
      </c>
      <c r="I14" s="18">
        <v>1012082</v>
      </c>
      <c r="J14" s="18">
        <f>H14-I14</f>
        <v>671075</v>
      </c>
      <c r="K14" s="18">
        <v>1090294</v>
      </c>
    </row>
    <row r="15" spans="1:11" s="7" customFormat="1" ht="22.5" x14ac:dyDescent="0.25">
      <c r="A15" s="17" t="s">
        <v>34</v>
      </c>
      <c r="B15" s="17" t="s">
        <v>35</v>
      </c>
      <c r="C15" s="17" t="s">
        <v>36</v>
      </c>
      <c r="D15" s="18">
        <f>D16</f>
        <v>0</v>
      </c>
      <c r="E15" s="18">
        <f>E16</f>
        <v>105000</v>
      </c>
      <c r="F15" s="18">
        <f>F16</f>
        <v>0</v>
      </c>
      <c r="G15" s="18">
        <f>G16</f>
        <v>0</v>
      </c>
      <c r="H15" s="18">
        <f>H16</f>
        <v>0</v>
      </c>
      <c r="I15" s="18">
        <f>I16</f>
        <v>0</v>
      </c>
      <c r="J15" s="18">
        <f>H15-I15</f>
        <v>0</v>
      </c>
      <c r="K15" s="18">
        <f>K16</f>
        <v>0</v>
      </c>
    </row>
    <row r="16" spans="1:11" s="7" customFormat="1" ht="22.5" x14ac:dyDescent="0.25">
      <c r="A16" s="17" t="s">
        <v>37</v>
      </c>
      <c r="B16" s="17" t="s">
        <v>38</v>
      </c>
      <c r="C16" s="17" t="s">
        <v>39</v>
      </c>
      <c r="D16" s="18">
        <v>0</v>
      </c>
      <c r="E16" s="18">
        <v>105000</v>
      </c>
      <c r="F16" s="18">
        <v>0</v>
      </c>
      <c r="G16" s="18">
        <v>0</v>
      </c>
      <c r="H16" s="18">
        <v>0</v>
      </c>
      <c r="I16" s="18">
        <v>0</v>
      </c>
      <c r="J16" s="18">
        <f>H16-I16</f>
        <v>0</v>
      </c>
      <c r="K16" s="18">
        <v>0</v>
      </c>
    </row>
    <row r="17" spans="1:11" s="7" customFormat="1" ht="22.5" x14ac:dyDescent="0.25">
      <c r="A17" s="17" t="s">
        <v>40</v>
      </c>
      <c r="B17" s="17" t="s">
        <v>41</v>
      </c>
      <c r="C17" s="17" t="s">
        <v>42</v>
      </c>
      <c r="D17" s="18">
        <f>+D18</f>
        <v>54450</v>
      </c>
      <c r="E17" s="18">
        <f>+E18</f>
        <v>54450</v>
      </c>
      <c r="F17" s="18">
        <f>+F18</f>
        <v>54450</v>
      </c>
      <c r="G17" s="18">
        <f>+G18</f>
        <v>54450</v>
      </c>
      <c r="H17" s="18">
        <f>+H18</f>
        <v>36357</v>
      </c>
      <c r="I17" s="18">
        <f>+I18</f>
        <v>27407</v>
      </c>
      <c r="J17" s="18">
        <f>H17-I17</f>
        <v>8950</v>
      </c>
      <c r="K17" s="18">
        <f>+K18</f>
        <v>28984</v>
      </c>
    </row>
    <row r="18" spans="1:11" s="7" customFormat="1" ht="22.5" x14ac:dyDescent="0.25">
      <c r="A18" s="17" t="s">
        <v>43</v>
      </c>
      <c r="B18" s="17" t="s">
        <v>44</v>
      </c>
      <c r="C18" s="17" t="s">
        <v>45</v>
      </c>
      <c r="D18" s="18">
        <f>+D19</f>
        <v>54450</v>
      </c>
      <c r="E18" s="18">
        <f>+E19</f>
        <v>54450</v>
      </c>
      <c r="F18" s="18">
        <f>+F19</f>
        <v>54450</v>
      </c>
      <c r="G18" s="18">
        <f>+G19</f>
        <v>54450</v>
      </c>
      <c r="H18" s="18">
        <f>+H19</f>
        <v>36357</v>
      </c>
      <c r="I18" s="18">
        <f>+I19</f>
        <v>27407</v>
      </c>
      <c r="J18" s="18">
        <f>H18-I18</f>
        <v>8950</v>
      </c>
      <c r="K18" s="18">
        <f>+K19</f>
        <v>28984</v>
      </c>
    </row>
    <row r="19" spans="1:11" s="7" customFormat="1" ht="22.5" x14ac:dyDescent="0.25">
      <c r="A19" s="17" t="s">
        <v>46</v>
      </c>
      <c r="B19" s="17" t="s">
        <v>47</v>
      </c>
      <c r="C19" s="17" t="s">
        <v>48</v>
      </c>
      <c r="D19" s="18">
        <v>54450</v>
      </c>
      <c r="E19" s="18">
        <v>54450</v>
      </c>
      <c r="F19" s="18">
        <v>54450</v>
      </c>
      <c r="G19" s="18">
        <v>54450</v>
      </c>
      <c r="H19" s="18">
        <v>36357</v>
      </c>
      <c r="I19" s="18">
        <v>27407</v>
      </c>
      <c r="J19" s="18">
        <f>H19-I19</f>
        <v>8950</v>
      </c>
      <c r="K19" s="18">
        <v>28984</v>
      </c>
    </row>
    <row r="20" spans="1:11" s="7" customFormat="1" ht="22.5" x14ac:dyDescent="0.25">
      <c r="A20" s="17" t="s">
        <v>49</v>
      </c>
      <c r="B20" s="17" t="s">
        <v>50</v>
      </c>
      <c r="C20" s="17" t="s">
        <v>51</v>
      </c>
      <c r="D20" s="18">
        <f>D21+D27+D30+D35</f>
        <v>3852630</v>
      </c>
      <c r="E20" s="18">
        <f>E21+E27+E30+E35</f>
        <v>4362630</v>
      </c>
      <c r="F20" s="18">
        <f>F21+F27+F30+F35</f>
        <v>3852630</v>
      </c>
      <c r="G20" s="18">
        <f>G21+G27+G30+G35</f>
        <v>3841166</v>
      </c>
      <c r="H20" s="18">
        <f>H21+H27+H30+H35</f>
        <v>3671813</v>
      </c>
      <c r="I20" s="18">
        <f>I21+I27+I30+I35</f>
        <v>2970902</v>
      </c>
      <c r="J20" s="18">
        <f>H20-I20</f>
        <v>700911</v>
      </c>
      <c r="K20" s="18">
        <f>K21+K27+K30+K35</f>
        <v>3066333</v>
      </c>
    </row>
    <row r="21" spans="1:11" s="7" customFormat="1" ht="22.5" x14ac:dyDescent="0.25">
      <c r="A21" s="17" t="s">
        <v>52</v>
      </c>
      <c r="B21" s="17" t="s">
        <v>53</v>
      </c>
      <c r="C21" s="17" t="s">
        <v>54</v>
      </c>
      <c r="D21" s="18">
        <f>D22+D25</f>
        <v>1982030</v>
      </c>
      <c r="E21" s="18">
        <f>E22+E25</f>
        <v>2347030</v>
      </c>
      <c r="F21" s="18">
        <f>F22+F25</f>
        <v>1982030</v>
      </c>
      <c r="G21" s="18">
        <f>G22+G25</f>
        <v>1982030</v>
      </c>
      <c r="H21" s="18">
        <f>H22+H25</f>
        <v>1981944</v>
      </c>
      <c r="I21" s="18">
        <f>I22+I25</f>
        <v>1918754</v>
      </c>
      <c r="J21" s="18">
        <f>H21-I21</f>
        <v>63190</v>
      </c>
      <c r="K21" s="18">
        <f>K22+K25</f>
        <v>1939868</v>
      </c>
    </row>
    <row r="22" spans="1:11" s="7" customFormat="1" ht="22.5" x14ac:dyDescent="0.25">
      <c r="A22" s="17" t="s">
        <v>55</v>
      </c>
      <c r="B22" s="17" t="s">
        <v>56</v>
      </c>
      <c r="C22" s="17" t="s">
        <v>57</v>
      </c>
      <c r="D22" s="18">
        <f>D23+D24</f>
        <v>916980</v>
      </c>
      <c r="E22" s="18">
        <f>E23+E24</f>
        <v>1097610</v>
      </c>
      <c r="F22" s="18">
        <f>F23+F24</f>
        <v>916980</v>
      </c>
      <c r="G22" s="18">
        <f>G23+G24</f>
        <v>916980</v>
      </c>
      <c r="H22" s="18">
        <f>H23+H24</f>
        <v>916980</v>
      </c>
      <c r="I22" s="18">
        <f>I23+I24</f>
        <v>900480</v>
      </c>
      <c r="J22" s="18">
        <f>H22-I22</f>
        <v>16500</v>
      </c>
      <c r="K22" s="18">
        <f>K23+K24</f>
        <v>918920</v>
      </c>
    </row>
    <row r="23" spans="1:11" s="7" customFormat="1" x14ac:dyDescent="0.25">
      <c r="A23" s="17" t="s">
        <v>58</v>
      </c>
      <c r="B23" s="17" t="s">
        <v>59</v>
      </c>
      <c r="C23" s="17" t="s">
        <v>60</v>
      </c>
      <c r="D23" s="18">
        <v>342193</v>
      </c>
      <c r="E23" s="18">
        <v>411710</v>
      </c>
      <c r="F23" s="18">
        <v>342193</v>
      </c>
      <c r="G23" s="18">
        <v>342193</v>
      </c>
      <c r="H23" s="18">
        <v>342193</v>
      </c>
      <c r="I23" s="18">
        <v>325693</v>
      </c>
      <c r="J23" s="18">
        <f>H23-I23</f>
        <v>16500</v>
      </c>
      <c r="K23" s="18">
        <v>329118</v>
      </c>
    </row>
    <row r="24" spans="1:11" s="7" customFormat="1" x14ac:dyDescent="0.25">
      <c r="A24" s="17" t="s">
        <v>61</v>
      </c>
      <c r="B24" s="17" t="s">
        <v>62</v>
      </c>
      <c r="C24" s="17" t="s">
        <v>63</v>
      </c>
      <c r="D24" s="18">
        <v>574787</v>
      </c>
      <c r="E24" s="18">
        <v>685900</v>
      </c>
      <c r="F24" s="18">
        <v>574787</v>
      </c>
      <c r="G24" s="18">
        <v>574787</v>
      </c>
      <c r="H24" s="18">
        <v>574787</v>
      </c>
      <c r="I24" s="18">
        <v>574787</v>
      </c>
      <c r="J24" s="18">
        <f>H24-I24</f>
        <v>0</v>
      </c>
      <c r="K24" s="18">
        <v>589802</v>
      </c>
    </row>
    <row r="25" spans="1:11" s="7" customFormat="1" ht="22.5" x14ac:dyDescent="0.25">
      <c r="A25" s="17" t="s">
        <v>64</v>
      </c>
      <c r="B25" s="17" t="s">
        <v>65</v>
      </c>
      <c r="C25" s="17" t="s">
        <v>66</v>
      </c>
      <c r="D25" s="18">
        <f>D26</f>
        <v>1065050</v>
      </c>
      <c r="E25" s="18">
        <f>E26</f>
        <v>1249420</v>
      </c>
      <c r="F25" s="18">
        <f>F26</f>
        <v>1065050</v>
      </c>
      <c r="G25" s="18">
        <f>G26</f>
        <v>1065050</v>
      </c>
      <c r="H25" s="18">
        <f>H26</f>
        <v>1064964</v>
      </c>
      <c r="I25" s="18">
        <f>I26</f>
        <v>1018274</v>
      </c>
      <c r="J25" s="18">
        <f>H25-I25</f>
        <v>46690</v>
      </c>
      <c r="K25" s="18">
        <f>K26</f>
        <v>1020948</v>
      </c>
    </row>
    <row r="26" spans="1:11" s="7" customFormat="1" x14ac:dyDescent="0.25">
      <c r="A26" s="17" t="s">
        <v>67</v>
      </c>
      <c r="B26" s="17" t="s">
        <v>68</v>
      </c>
      <c r="C26" s="17" t="s">
        <v>69</v>
      </c>
      <c r="D26" s="18">
        <v>1065050</v>
      </c>
      <c r="E26" s="18">
        <v>1249420</v>
      </c>
      <c r="F26" s="18">
        <v>1065050</v>
      </c>
      <c r="G26" s="18">
        <v>1065050</v>
      </c>
      <c r="H26" s="18">
        <v>1064964</v>
      </c>
      <c r="I26" s="18">
        <v>1018274</v>
      </c>
      <c r="J26" s="18">
        <f>H26-I26</f>
        <v>46690</v>
      </c>
      <c r="K26" s="18">
        <v>1020948</v>
      </c>
    </row>
    <row r="27" spans="1:11" s="7" customFormat="1" x14ac:dyDescent="0.25">
      <c r="A27" s="17" t="s">
        <v>70</v>
      </c>
      <c r="B27" s="17" t="s">
        <v>71</v>
      </c>
      <c r="C27" s="17" t="s">
        <v>72</v>
      </c>
      <c r="D27" s="18">
        <f>+D28</f>
        <v>150000</v>
      </c>
      <c r="E27" s="18">
        <f>+E28</f>
        <v>150000</v>
      </c>
      <c r="F27" s="18">
        <f>+F28</f>
        <v>150000</v>
      </c>
      <c r="G27" s="18">
        <f>+G28</f>
        <v>150000</v>
      </c>
      <c r="H27" s="18">
        <f>+H28</f>
        <v>123877</v>
      </c>
      <c r="I27" s="18">
        <f>+I28</f>
        <v>53877</v>
      </c>
      <c r="J27" s="18">
        <f>H27-I27</f>
        <v>70000</v>
      </c>
      <c r="K27" s="18">
        <f>+K28</f>
        <v>53627</v>
      </c>
    </row>
    <row r="28" spans="1:11" s="7" customFormat="1" ht="22.5" x14ac:dyDescent="0.25">
      <c r="A28" s="17" t="s">
        <v>73</v>
      </c>
      <c r="B28" s="17" t="s">
        <v>74</v>
      </c>
      <c r="C28" s="17" t="s">
        <v>75</v>
      </c>
      <c r="D28" s="18">
        <f>D29</f>
        <v>150000</v>
      </c>
      <c r="E28" s="18">
        <f>E29</f>
        <v>150000</v>
      </c>
      <c r="F28" s="18">
        <f>F29</f>
        <v>150000</v>
      </c>
      <c r="G28" s="18">
        <f>G29</f>
        <v>150000</v>
      </c>
      <c r="H28" s="18">
        <f>H29</f>
        <v>123877</v>
      </c>
      <c r="I28" s="18">
        <f>I29</f>
        <v>53877</v>
      </c>
      <c r="J28" s="18">
        <f>H28-I28</f>
        <v>70000</v>
      </c>
      <c r="K28" s="18">
        <f>K29</f>
        <v>53627</v>
      </c>
    </row>
    <row r="29" spans="1:11" s="7" customFormat="1" x14ac:dyDescent="0.25">
      <c r="A29" s="17" t="s">
        <v>76</v>
      </c>
      <c r="B29" s="17" t="s">
        <v>77</v>
      </c>
      <c r="C29" s="17" t="s">
        <v>78</v>
      </c>
      <c r="D29" s="18">
        <v>150000</v>
      </c>
      <c r="E29" s="18">
        <v>150000</v>
      </c>
      <c r="F29" s="18">
        <v>150000</v>
      </c>
      <c r="G29" s="18">
        <v>150000</v>
      </c>
      <c r="H29" s="18">
        <v>123877</v>
      </c>
      <c r="I29" s="18">
        <v>53877</v>
      </c>
      <c r="J29" s="18">
        <f>H29-I29</f>
        <v>70000</v>
      </c>
      <c r="K29" s="18">
        <v>53627</v>
      </c>
    </row>
    <row r="30" spans="1:11" s="7" customFormat="1" ht="22.5" x14ac:dyDescent="0.25">
      <c r="A30" s="17" t="s">
        <v>79</v>
      </c>
      <c r="B30" s="17" t="s">
        <v>80</v>
      </c>
      <c r="C30" s="17" t="s">
        <v>81</v>
      </c>
      <c r="D30" s="18">
        <f>D31+D34</f>
        <v>584600</v>
      </c>
      <c r="E30" s="18">
        <f>E31+E34</f>
        <v>584600</v>
      </c>
      <c r="F30" s="18">
        <f>F31+F34</f>
        <v>584600</v>
      </c>
      <c r="G30" s="18">
        <f>G31+G34</f>
        <v>584600</v>
      </c>
      <c r="H30" s="18">
        <f>H31+H34</f>
        <v>517000</v>
      </c>
      <c r="I30" s="18">
        <f>I31+I34</f>
        <v>25433</v>
      </c>
      <c r="J30" s="18">
        <f>H30-I30</f>
        <v>491567</v>
      </c>
      <c r="K30" s="18">
        <f>K31+K34</f>
        <v>47793</v>
      </c>
    </row>
    <row r="31" spans="1:11" s="7" customFormat="1" ht="22.5" x14ac:dyDescent="0.25">
      <c r="A31" s="17" t="s">
        <v>82</v>
      </c>
      <c r="B31" s="17" t="s">
        <v>83</v>
      </c>
      <c r="C31" s="17" t="s">
        <v>84</v>
      </c>
      <c r="D31" s="18">
        <f>D32+D33</f>
        <v>534600</v>
      </c>
      <c r="E31" s="18">
        <f>E32+E33</f>
        <v>534600</v>
      </c>
      <c r="F31" s="18">
        <f>F32+F33</f>
        <v>534600</v>
      </c>
      <c r="G31" s="18">
        <f>G32+G33</f>
        <v>534600</v>
      </c>
      <c r="H31" s="18">
        <f>H32+H33</f>
        <v>467000</v>
      </c>
      <c r="I31" s="18">
        <f>I32+I33</f>
        <v>2000</v>
      </c>
      <c r="J31" s="18">
        <f>H31-I31</f>
        <v>465000</v>
      </c>
      <c r="K31" s="18">
        <f>K32+K33</f>
        <v>24360</v>
      </c>
    </row>
    <row r="32" spans="1:11" s="7" customFormat="1" ht="22.5" x14ac:dyDescent="0.25">
      <c r="A32" s="17" t="s">
        <v>85</v>
      </c>
      <c r="B32" s="17" t="s">
        <v>86</v>
      </c>
      <c r="C32" s="17" t="s">
        <v>87</v>
      </c>
      <c r="D32" s="18">
        <v>55800</v>
      </c>
      <c r="E32" s="18">
        <v>55800</v>
      </c>
      <c r="F32" s="18">
        <v>55800</v>
      </c>
      <c r="G32" s="18">
        <v>55800</v>
      </c>
      <c r="H32" s="18">
        <v>22000</v>
      </c>
      <c r="I32" s="18">
        <v>0</v>
      </c>
      <c r="J32" s="18">
        <f>H32-I32</f>
        <v>22000</v>
      </c>
      <c r="K32" s="18">
        <v>0</v>
      </c>
    </row>
    <row r="33" spans="1:11" s="7" customFormat="1" x14ac:dyDescent="0.25">
      <c r="A33" s="17" t="s">
        <v>88</v>
      </c>
      <c r="B33" s="17" t="s">
        <v>89</v>
      </c>
      <c r="C33" s="17" t="s">
        <v>90</v>
      </c>
      <c r="D33" s="18">
        <v>478800</v>
      </c>
      <c r="E33" s="18">
        <v>478800</v>
      </c>
      <c r="F33" s="18">
        <v>478800</v>
      </c>
      <c r="G33" s="18">
        <v>478800</v>
      </c>
      <c r="H33" s="18">
        <v>445000</v>
      </c>
      <c r="I33" s="18">
        <v>2000</v>
      </c>
      <c r="J33" s="18">
        <f>H33-I33</f>
        <v>443000</v>
      </c>
      <c r="K33" s="18">
        <v>24360</v>
      </c>
    </row>
    <row r="34" spans="1:11" s="7" customFormat="1" x14ac:dyDescent="0.25">
      <c r="A34" s="17" t="s">
        <v>91</v>
      </c>
      <c r="B34" s="17" t="s">
        <v>92</v>
      </c>
      <c r="C34" s="17" t="s">
        <v>93</v>
      </c>
      <c r="D34" s="18">
        <v>50000</v>
      </c>
      <c r="E34" s="18">
        <v>50000</v>
      </c>
      <c r="F34" s="18">
        <v>50000</v>
      </c>
      <c r="G34" s="18">
        <v>50000</v>
      </c>
      <c r="H34" s="18">
        <v>50000</v>
      </c>
      <c r="I34" s="18">
        <v>23433</v>
      </c>
      <c r="J34" s="18">
        <f>H34-I34</f>
        <v>26567</v>
      </c>
      <c r="K34" s="18">
        <v>23433</v>
      </c>
    </row>
    <row r="35" spans="1:11" s="7" customFormat="1" ht="33" x14ac:dyDescent="0.25">
      <c r="A35" s="17" t="s">
        <v>94</v>
      </c>
      <c r="B35" s="17" t="s">
        <v>95</v>
      </c>
      <c r="C35" s="17" t="s">
        <v>96</v>
      </c>
      <c r="D35" s="18">
        <f>+D36+D38</f>
        <v>1136000</v>
      </c>
      <c r="E35" s="18">
        <f>+E36+E38</f>
        <v>1281000</v>
      </c>
      <c r="F35" s="18">
        <f>+F36+F38</f>
        <v>1136000</v>
      </c>
      <c r="G35" s="18">
        <f>+G36+G38</f>
        <v>1124536</v>
      </c>
      <c r="H35" s="18">
        <f>+H36+H38</f>
        <v>1048992</v>
      </c>
      <c r="I35" s="18">
        <f>+I36+I38</f>
        <v>972838</v>
      </c>
      <c r="J35" s="18">
        <f>H35-I35</f>
        <v>76154</v>
      </c>
      <c r="K35" s="18">
        <f>+K36+K38</f>
        <v>1025045</v>
      </c>
    </row>
    <row r="36" spans="1:11" s="7" customFormat="1" ht="22.5" x14ac:dyDescent="0.25">
      <c r="A36" s="17" t="s">
        <v>97</v>
      </c>
      <c r="B36" s="17" t="s">
        <v>98</v>
      </c>
      <c r="C36" s="17" t="s">
        <v>99</v>
      </c>
      <c r="D36" s="18">
        <f>D37</f>
        <v>1101000</v>
      </c>
      <c r="E36" s="18">
        <f>E37</f>
        <v>1246000</v>
      </c>
      <c r="F36" s="18">
        <f>F37</f>
        <v>1101000</v>
      </c>
      <c r="G36" s="18">
        <f>G37</f>
        <v>1089536</v>
      </c>
      <c r="H36" s="18">
        <f>H37</f>
        <v>1013992</v>
      </c>
      <c r="I36" s="18">
        <f>I37</f>
        <v>972838</v>
      </c>
      <c r="J36" s="18">
        <f>H36-I36</f>
        <v>41154</v>
      </c>
      <c r="K36" s="18">
        <f>K37</f>
        <v>1025045</v>
      </c>
    </row>
    <row r="37" spans="1:11" s="7" customFormat="1" x14ac:dyDescent="0.25">
      <c r="A37" s="17" t="s">
        <v>100</v>
      </c>
      <c r="B37" s="17" t="s">
        <v>101</v>
      </c>
      <c r="C37" s="17" t="s">
        <v>102</v>
      </c>
      <c r="D37" s="18">
        <v>1101000</v>
      </c>
      <c r="E37" s="18">
        <v>1246000</v>
      </c>
      <c r="F37" s="18">
        <v>1101000</v>
      </c>
      <c r="G37" s="18">
        <v>1089536</v>
      </c>
      <c r="H37" s="18">
        <v>1013992</v>
      </c>
      <c r="I37" s="18">
        <v>972838</v>
      </c>
      <c r="J37" s="18">
        <f>H37-I37</f>
        <v>41154</v>
      </c>
      <c r="K37" s="18">
        <v>1025045</v>
      </c>
    </row>
    <row r="38" spans="1:11" s="7" customFormat="1" x14ac:dyDescent="0.25">
      <c r="A38" s="17" t="s">
        <v>103</v>
      </c>
      <c r="B38" s="17" t="s">
        <v>104</v>
      </c>
      <c r="C38" s="17" t="s">
        <v>105</v>
      </c>
      <c r="D38" s="18">
        <v>35000</v>
      </c>
      <c r="E38" s="18">
        <v>35000</v>
      </c>
      <c r="F38" s="18">
        <v>35000</v>
      </c>
      <c r="G38" s="18">
        <v>35000</v>
      </c>
      <c r="H38" s="18">
        <v>35000</v>
      </c>
      <c r="I38" s="18">
        <v>0</v>
      </c>
      <c r="J38" s="18">
        <f>H38-I38</f>
        <v>35000</v>
      </c>
      <c r="K38" s="18">
        <v>0</v>
      </c>
    </row>
    <row r="39" spans="1:11" s="7" customFormat="1" ht="33" x14ac:dyDescent="0.25">
      <c r="A39" s="17" t="s">
        <v>106</v>
      </c>
      <c r="B39" s="17" t="s">
        <v>107</v>
      </c>
      <c r="C39" s="17" t="s">
        <v>108</v>
      </c>
      <c r="D39" s="18">
        <f>D40</f>
        <v>2902400</v>
      </c>
      <c r="E39" s="18">
        <f>E40</f>
        <v>2902400</v>
      </c>
      <c r="F39" s="18">
        <f>F40</f>
        <v>2902400</v>
      </c>
      <c r="G39" s="18">
        <f>G40</f>
        <v>2902400</v>
      </c>
      <c r="H39" s="18">
        <f>H40</f>
        <v>2902400</v>
      </c>
      <c r="I39" s="18">
        <f>I40</f>
        <v>126635</v>
      </c>
      <c r="J39" s="18">
        <f>H39-I39</f>
        <v>2775765</v>
      </c>
      <c r="K39" s="18">
        <f>K40</f>
        <v>85391</v>
      </c>
    </row>
    <row r="40" spans="1:11" s="7" customFormat="1" ht="22.5" x14ac:dyDescent="0.25">
      <c r="A40" s="17" t="s">
        <v>109</v>
      </c>
      <c r="B40" s="17" t="s">
        <v>110</v>
      </c>
      <c r="C40" s="17" t="s">
        <v>111</v>
      </c>
      <c r="D40" s="18">
        <f>D41+D43+D45</f>
        <v>2902400</v>
      </c>
      <c r="E40" s="18">
        <f>E41+E43+E45</f>
        <v>2902400</v>
      </c>
      <c r="F40" s="18">
        <f>F41+F43+F45</f>
        <v>2902400</v>
      </c>
      <c r="G40" s="18">
        <f>G41+G43+G45</f>
        <v>2902400</v>
      </c>
      <c r="H40" s="18">
        <f>H41+H43+H45</f>
        <v>2902400</v>
      </c>
      <c r="I40" s="18">
        <f>I41+I43+I45</f>
        <v>126635</v>
      </c>
      <c r="J40" s="18">
        <f>H40-I40</f>
        <v>2775765</v>
      </c>
      <c r="K40" s="18">
        <f>K41+K43+K45</f>
        <v>85391</v>
      </c>
    </row>
    <row r="41" spans="1:11" s="7" customFormat="1" x14ac:dyDescent="0.25">
      <c r="A41" s="17" t="s">
        <v>112</v>
      </c>
      <c r="B41" s="17" t="s">
        <v>113</v>
      </c>
      <c r="C41" s="17" t="s">
        <v>114</v>
      </c>
      <c r="D41" s="18">
        <f>D42</f>
        <v>17000</v>
      </c>
      <c r="E41" s="18">
        <f>E42</f>
        <v>17000</v>
      </c>
      <c r="F41" s="18">
        <f>F42</f>
        <v>17000</v>
      </c>
      <c r="G41" s="18">
        <f>G42</f>
        <v>17000</v>
      </c>
      <c r="H41" s="18">
        <f>H42</f>
        <v>17000</v>
      </c>
      <c r="I41" s="18">
        <f>I42</f>
        <v>16989</v>
      </c>
      <c r="J41" s="18">
        <f>H41-I41</f>
        <v>11</v>
      </c>
      <c r="K41" s="18">
        <f>K42</f>
        <v>16989</v>
      </c>
    </row>
    <row r="42" spans="1:11" s="7" customFormat="1" x14ac:dyDescent="0.25">
      <c r="A42" s="17" t="s">
        <v>115</v>
      </c>
      <c r="B42" s="17" t="s">
        <v>116</v>
      </c>
      <c r="C42" s="17" t="s">
        <v>117</v>
      </c>
      <c r="D42" s="18">
        <v>17000</v>
      </c>
      <c r="E42" s="18">
        <v>17000</v>
      </c>
      <c r="F42" s="18">
        <v>17000</v>
      </c>
      <c r="G42" s="18">
        <v>17000</v>
      </c>
      <c r="H42" s="18">
        <v>17000</v>
      </c>
      <c r="I42" s="18">
        <v>16989</v>
      </c>
      <c r="J42" s="18">
        <f>H42-I42</f>
        <v>11</v>
      </c>
      <c r="K42" s="18">
        <v>16989</v>
      </c>
    </row>
    <row r="43" spans="1:11" s="7" customFormat="1" ht="22.5" x14ac:dyDescent="0.25">
      <c r="A43" s="17" t="s">
        <v>118</v>
      </c>
      <c r="B43" s="17" t="s">
        <v>119</v>
      </c>
      <c r="C43" s="17" t="s">
        <v>120</v>
      </c>
      <c r="D43" s="18">
        <f>D44</f>
        <v>2632400</v>
      </c>
      <c r="E43" s="18">
        <f>E44</f>
        <v>2632400</v>
      </c>
      <c r="F43" s="18">
        <f>F44</f>
        <v>2632400</v>
      </c>
      <c r="G43" s="18">
        <f>G44</f>
        <v>2632400</v>
      </c>
      <c r="H43" s="18">
        <f>H44</f>
        <v>2632400</v>
      </c>
      <c r="I43" s="18">
        <f>I44</f>
        <v>41244</v>
      </c>
      <c r="J43" s="18">
        <f>H43-I43</f>
        <v>2591156</v>
      </c>
      <c r="K43" s="18">
        <f>K44</f>
        <v>0</v>
      </c>
    </row>
    <row r="44" spans="1:11" s="7" customFormat="1" x14ac:dyDescent="0.25">
      <c r="A44" s="17" t="s">
        <v>121</v>
      </c>
      <c r="B44" s="17" t="s">
        <v>122</v>
      </c>
      <c r="C44" s="17" t="s">
        <v>123</v>
      </c>
      <c r="D44" s="18">
        <v>2632400</v>
      </c>
      <c r="E44" s="18">
        <v>2632400</v>
      </c>
      <c r="F44" s="18">
        <v>2632400</v>
      </c>
      <c r="G44" s="18">
        <v>2632400</v>
      </c>
      <c r="H44" s="18">
        <v>2632400</v>
      </c>
      <c r="I44" s="18">
        <v>41244</v>
      </c>
      <c r="J44" s="18">
        <f>H44-I44</f>
        <v>2591156</v>
      </c>
      <c r="K44" s="18">
        <v>0</v>
      </c>
    </row>
    <row r="45" spans="1:11" s="7" customFormat="1" ht="22.5" x14ac:dyDescent="0.25">
      <c r="A45" s="17" t="s">
        <v>124</v>
      </c>
      <c r="B45" s="17" t="s">
        <v>125</v>
      </c>
      <c r="C45" s="17" t="s">
        <v>126</v>
      </c>
      <c r="D45" s="18">
        <v>253000</v>
      </c>
      <c r="E45" s="18">
        <v>253000</v>
      </c>
      <c r="F45" s="18">
        <v>253000</v>
      </c>
      <c r="G45" s="18">
        <v>253000</v>
      </c>
      <c r="H45" s="18">
        <v>253000</v>
      </c>
      <c r="I45" s="18">
        <v>68402</v>
      </c>
      <c r="J45" s="18">
        <f>H45-I45</f>
        <v>184598</v>
      </c>
      <c r="K45" s="18">
        <v>68402</v>
      </c>
    </row>
    <row r="46" spans="1:11" s="7" customFormat="1" ht="22.5" x14ac:dyDescent="0.25">
      <c r="A46" s="17" t="s">
        <v>127</v>
      </c>
      <c r="B46" s="17" t="s">
        <v>128</v>
      </c>
      <c r="C46" s="17" t="s">
        <v>129</v>
      </c>
      <c r="D46" s="18">
        <f>+D47</f>
        <v>670000</v>
      </c>
      <c r="E46" s="18">
        <f>+E47</f>
        <v>670000</v>
      </c>
      <c r="F46" s="18">
        <f>+F47</f>
        <v>670000</v>
      </c>
      <c r="G46" s="18">
        <f>+G47</f>
        <v>670000</v>
      </c>
      <c r="H46" s="18">
        <f>+H47</f>
        <v>670000</v>
      </c>
      <c r="I46" s="18">
        <f>+I47</f>
        <v>130304</v>
      </c>
      <c r="J46" s="18">
        <f>H46-I46</f>
        <v>539696</v>
      </c>
      <c r="K46" s="18">
        <f>+K47</f>
        <v>129932</v>
      </c>
    </row>
    <row r="47" spans="1:11" s="7" customFormat="1" ht="22.5" x14ac:dyDescent="0.25">
      <c r="A47" s="17" t="s">
        <v>130</v>
      </c>
      <c r="B47" s="17" t="s">
        <v>131</v>
      </c>
      <c r="C47" s="17" t="s">
        <v>132</v>
      </c>
      <c r="D47" s="18">
        <f>D48</f>
        <v>670000</v>
      </c>
      <c r="E47" s="18">
        <f>E48</f>
        <v>670000</v>
      </c>
      <c r="F47" s="18">
        <f>F48</f>
        <v>670000</v>
      </c>
      <c r="G47" s="18">
        <f>G48</f>
        <v>670000</v>
      </c>
      <c r="H47" s="18">
        <f>H48</f>
        <v>670000</v>
      </c>
      <c r="I47" s="18">
        <f>I48</f>
        <v>130304</v>
      </c>
      <c r="J47" s="18">
        <f>H47-I47</f>
        <v>539696</v>
      </c>
      <c r="K47" s="18">
        <f>K48</f>
        <v>129932</v>
      </c>
    </row>
    <row r="48" spans="1:11" s="7" customFormat="1" ht="22.5" x14ac:dyDescent="0.25">
      <c r="A48" s="17" t="s">
        <v>133</v>
      </c>
      <c r="B48" s="17" t="s">
        <v>134</v>
      </c>
      <c r="C48" s="17" t="s">
        <v>135</v>
      </c>
      <c r="D48" s="18">
        <f>D49</f>
        <v>670000</v>
      </c>
      <c r="E48" s="18">
        <f>E49</f>
        <v>670000</v>
      </c>
      <c r="F48" s="18">
        <f>F49</f>
        <v>670000</v>
      </c>
      <c r="G48" s="18">
        <f>G49</f>
        <v>670000</v>
      </c>
      <c r="H48" s="18">
        <f>H49</f>
        <v>670000</v>
      </c>
      <c r="I48" s="18">
        <f>I49</f>
        <v>130304</v>
      </c>
      <c r="J48" s="18">
        <f>H48-I48</f>
        <v>539696</v>
      </c>
      <c r="K48" s="18">
        <f>K49</f>
        <v>129932</v>
      </c>
    </row>
    <row r="49" spans="1:12" s="7" customFormat="1" x14ac:dyDescent="0.25">
      <c r="A49" s="17" t="s">
        <v>136</v>
      </c>
      <c r="B49" s="17" t="s">
        <v>137</v>
      </c>
      <c r="C49" s="17" t="s">
        <v>138</v>
      </c>
      <c r="D49" s="18">
        <v>670000</v>
      </c>
      <c r="E49" s="18">
        <v>670000</v>
      </c>
      <c r="F49" s="18">
        <v>670000</v>
      </c>
      <c r="G49" s="18">
        <v>670000</v>
      </c>
      <c r="H49" s="18">
        <v>670000</v>
      </c>
      <c r="I49" s="18">
        <v>130304</v>
      </c>
      <c r="J49" s="18">
        <f>H49-I49</f>
        <v>539696</v>
      </c>
      <c r="K49" s="18">
        <v>129932</v>
      </c>
    </row>
    <row r="50" spans="1:12" s="7" customFormat="1" x14ac:dyDescent="0.25">
      <c r="A50" s="17" t="s">
        <v>139</v>
      </c>
      <c r="B50" s="17" t="s">
        <v>140</v>
      </c>
      <c r="C50" s="17" t="s">
        <v>141</v>
      </c>
      <c r="D50" s="18">
        <v>0</v>
      </c>
      <c r="E50" s="18">
        <v>-3981400</v>
      </c>
      <c r="F50" s="18">
        <v>-3981400</v>
      </c>
      <c r="G50" s="18">
        <v>0</v>
      </c>
      <c r="H50" s="18">
        <v>0</v>
      </c>
      <c r="I50" s="18">
        <v>571892</v>
      </c>
      <c r="J50" s="18">
        <f>H50-I50</f>
        <v>-571892</v>
      </c>
      <c r="K50" s="18">
        <v>0</v>
      </c>
    </row>
    <row r="51" spans="1:12" s="7" customFormat="1" x14ac:dyDescent="0.25">
      <c r="A51" s="17" t="s">
        <v>142</v>
      </c>
      <c r="B51" s="17" t="s">
        <v>143</v>
      </c>
      <c r="C51" s="17" t="s">
        <v>144</v>
      </c>
      <c r="D51" s="18">
        <v>0</v>
      </c>
      <c r="E51" s="18">
        <v>0</v>
      </c>
      <c r="F51" s="18">
        <v>0</v>
      </c>
      <c r="G51" s="18">
        <v>0</v>
      </c>
      <c r="H51" s="18">
        <v>0</v>
      </c>
      <c r="I51" s="18">
        <v>571892</v>
      </c>
      <c r="J51" s="18">
        <f>H51-I51</f>
        <v>-571892</v>
      </c>
      <c r="K51" s="18">
        <v>0</v>
      </c>
    </row>
    <row r="52" spans="1:12" s="7" customFormat="1" x14ac:dyDescent="0.25">
      <c r="A52" s="17" t="s">
        <v>145</v>
      </c>
      <c r="B52" s="17" t="s">
        <v>146</v>
      </c>
      <c r="C52" s="17" t="s">
        <v>147</v>
      </c>
      <c r="D52" s="18">
        <v>0</v>
      </c>
      <c r="E52" s="18">
        <v>0</v>
      </c>
      <c r="F52" s="18">
        <v>0</v>
      </c>
      <c r="G52" s="18">
        <v>0</v>
      </c>
      <c r="H52" s="18">
        <v>0</v>
      </c>
      <c r="I52" s="18">
        <v>707508</v>
      </c>
      <c r="J52" s="18">
        <f>H52-I52</f>
        <v>-707508</v>
      </c>
      <c r="K52" s="18">
        <v>0</v>
      </c>
    </row>
    <row r="53" spans="1:12" s="7" customFormat="1" x14ac:dyDescent="0.25">
      <c r="A53" s="17" t="s">
        <v>148</v>
      </c>
      <c r="B53" s="17" t="s">
        <v>149</v>
      </c>
      <c r="C53" s="17" t="s">
        <v>150</v>
      </c>
      <c r="D53" s="18">
        <v>0</v>
      </c>
      <c r="E53" s="18">
        <v>-3981400</v>
      </c>
      <c r="F53" s="18">
        <v>-3981400</v>
      </c>
      <c r="G53" s="18">
        <v>0</v>
      </c>
      <c r="H53" s="18">
        <v>0</v>
      </c>
      <c r="I53" s="18">
        <v>0</v>
      </c>
      <c r="J53" s="18">
        <f>H53-I53</f>
        <v>0</v>
      </c>
      <c r="K53" s="18">
        <v>0</v>
      </c>
    </row>
    <row r="54" spans="1:12" s="7" customFormat="1" x14ac:dyDescent="0.25">
      <c r="A54" s="17" t="s">
        <v>151</v>
      </c>
      <c r="B54" s="17" t="s">
        <v>152</v>
      </c>
      <c r="C54" s="17" t="s">
        <v>153</v>
      </c>
      <c r="D54" s="18">
        <v>0</v>
      </c>
      <c r="E54" s="18">
        <v>-3981400</v>
      </c>
      <c r="F54" s="18">
        <v>-3981400</v>
      </c>
      <c r="G54" s="18">
        <v>0</v>
      </c>
      <c r="H54" s="18">
        <v>0</v>
      </c>
      <c r="I54" s="18">
        <v>-135616</v>
      </c>
      <c r="J54" s="18">
        <f>H54-I54</f>
        <v>135616</v>
      </c>
      <c r="K54" s="18">
        <v>0</v>
      </c>
    </row>
    <row r="55" spans="1:12" s="7" customFormat="1" x14ac:dyDescent="0.25">
      <c r="A55" s="15"/>
      <c r="B55" s="15"/>
      <c r="C55" s="15"/>
      <c r="D55" s="16"/>
      <c r="E55" s="16"/>
      <c r="F55" s="16"/>
      <c r="G55" s="16"/>
      <c r="H55" s="16"/>
      <c r="I55" s="16"/>
      <c r="J55" s="16"/>
      <c r="K55" s="16"/>
    </row>
    <row r="56" spans="1:12" x14ac:dyDescent="0.25">
      <c r="A56" s="20" t="s">
        <v>154</v>
      </c>
      <c r="B56" s="20"/>
      <c r="C56" s="20"/>
      <c r="D56" s="20"/>
      <c r="E56" s="20" t="s">
        <v>156</v>
      </c>
      <c r="F56" s="20"/>
      <c r="G56" s="20"/>
      <c r="H56" s="20"/>
      <c r="I56" s="20" t="s">
        <v>157</v>
      </c>
      <c r="J56" s="20"/>
      <c r="K56" s="20"/>
      <c r="L56" s="20"/>
    </row>
    <row r="57" spans="1:12" x14ac:dyDescent="0.25">
      <c r="A57" s="3" t="s">
        <v>155</v>
      </c>
      <c r="B57" s="3"/>
      <c r="C57" s="3"/>
      <c r="D57" s="3"/>
      <c r="E57" s="3"/>
      <c r="F57" s="3"/>
      <c r="G57" s="3"/>
      <c r="H57" s="3"/>
      <c r="I57" s="3" t="s">
        <v>158</v>
      </c>
      <c r="J57" s="3"/>
      <c r="K57" s="3"/>
      <c r="L57" s="3"/>
    </row>
    <row r="111" spans="1:20" x14ac:dyDescent="0.25">
      <c r="A111" s="19"/>
      <c r="B111" s="19"/>
      <c r="C111" s="19"/>
      <c r="D111" s="19"/>
      <c r="I111" s="19"/>
      <c r="J111" s="19"/>
      <c r="K111" s="19"/>
      <c r="L111" s="19"/>
      <c r="Q111" s="19"/>
      <c r="R111" s="19"/>
      <c r="S111" s="19"/>
      <c r="T111" s="19"/>
    </row>
  </sheetData>
  <mergeCells count="21">
    <mergeCell ref="A56:D56"/>
    <mergeCell ref="A57:D57"/>
    <mergeCell ref="E56:H56"/>
    <mergeCell ref="E57:H57"/>
    <mergeCell ref="I56:L56"/>
    <mergeCell ref="I57:L57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2018-03-01T07:58:29Z</dcterms:created>
  <dcterms:modified xsi:type="dcterms:W3CDTF">2018-03-01T07:58:30Z</dcterms:modified>
</cp:coreProperties>
</file>