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F854CBA4-93E5-48A2-8B54-AD712102B42D}" xr6:coauthVersionLast="40" xr6:coauthVersionMax="40" xr10:uidLastSave="{00000000-0000-0000-0000-000000000000}"/>
  <bookViews>
    <workbookView xWindow="10764" yWindow="72" windowWidth="12156" windowHeight="8952" xr2:uid="{8EB9DE4B-6D4D-4516-9721-D8378E4E346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 s="1"/>
  <c r="F32" i="1"/>
  <c r="K32" i="1"/>
  <c r="D34" i="1"/>
  <c r="E34" i="1"/>
  <c r="E33" i="1" s="1"/>
  <c r="G34" i="1"/>
  <c r="F34" i="1" s="1"/>
  <c r="K34" i="1" s="1"/>
  <c r="H34" i="1"/>
  <c r="I34" i="1"/>
  <c r="J34" i="1"/>
  <c r="J33" i="1" s="1"/>
  <c r="F35" i="1"/>
  <c r="K35" i="1" s="1"/>
  <c r="F36" i="1"/>
  <c r="K36" i="1"/>
  <c r="F37" i="1"/>
  <c r="K37" i="1" s="1"/>
  <c r="D39" i="1"/>
  <c r="D38" i="1" s="1"/>
  <c r="E39" i="1"/>
  <c r="E38" i="1" s="1"/>
  <c r="F39" i="1"/>
  <c r="K39" i="1" s="1"/>
  <c r="G39" i="1"/>
  <c r="G38" i="1" s="1"/>
  <c r="F38" i="1" s="1"/>
  <c r="K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F43" i="1"/>
  <c r="K43" i="1" s="1"/>
  <c r="D45" i="1"/>
  <c r="D44" i="1" s="1"/>
  <c r="E45" i="1"/>
  <c r="E44" i="1" s="1"/>
  <c r="F45" i="1"/>
  <c r="K45" i="1" s="1"/>
  <c r="G45" i="1"/>
  <c r="G44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 s="1"/>
  <c r="F52" i="1"/>
  <c r="K52" i="1"/>
  <c r="D54" i="1"/>
  <c r="D53" i="1" s="1"/>
  <c r="E54" i="1"/>
  <c r="G54" i="1"/>
  <c r="F54" i="1" s="1"/>
  <c r="K54" i="1" s="1"/>
  <c r="H54" i="1"/>
  <c r="I54" i="1"/>
  <c r="I53" i="1" s="1"/>
  <c r="J54" i="1"/>
  <c r="F55" i="1"/>
  <c r="K55" i="1" s="1"/>
  <c r="F56" i="1"/>
  <c r="K56" i="1"/>
  <c r="D58" i="1"/>
  <c r="D57" i="1" s="1"/>
  <c r="E58" i="1"/>
  <c r="E57" i="1" s="1"/>
  <c r="G58" i="1"/>
  <c r="G57" i="1" s="1"/>
  <c r="H58" i="1"/>
  <c r="H57" i="1" s="1"/>
  <c r="I58" i="1"/>
  <c r="I57" i="1" s="1"/>
  <c r="J58" i="1"/>
  <c r="J57" i="1" s="1"/>
  <c r="F59" i="1"/>
  <c r="K59" i="1" s="1"/>
  <c r="D60" i="1"/>
  <c r="E60" i="1"/>
  <c r="F60" i="1"/>
  <c r="K60" i="1" s="1"/>
  <c r="G60" i="1"/>
  <c r="H60" i="1"/>
  <c r="I60" i="1"/>
  <c r="J60" i="1"/>
  <c r="F61" i="1"/>
  <c r="K61" i="1"/>
  <c r="F62" i="1"/>
  <c r="K62" i="1" s="1"/>
  <c r="F63" i="1"/>
  <c r="K63" i="1"/>
  <c r="D66" i="1"/>
  <c r="D65" i="1" s="1"/>
  <c r="D64" i="1" s="1"/>
  <c r="E66" i="1"/>
  <c r="G66" i="1"/>
  <c r="H66" i="1"/>
  <c r="H65" i="1" s="1"/>
  <c r="H64" i="1" s="1"/>
  <c r="I66" i="1"/>
  <c r="J66" i="1"/>
  <c r="J65" i="1" s="1"/>
  <c r="J64" i="1" s="1"/>
  <c r="F67" i="1"/>
  <c r="K67" i="1" s="1"/>
  <c r="F68" i="1"/>
  <c r="K68" i="1"/>
  <c r="F69" i="1"/>
  <c r="K69" i="1" s="1"/>
  <c r="D70" i="1"/>
  <c r="E70" i="1"/>
  <c r="F70" i="1"/>
  <c r="G70" i="1"/>
  <c r="H70" i="1"/>
  <c r="I70" i="1"/>
  <c r="J70" i="1"/>
  <c r="F71" i="1"/>
  <c r="K71" i="1"/>
  <c r="F72" i="1"/>
  <c r="K72" i="1" s="1"/>
  <c r="F73" i="1"/>
  <c r="K73" i="1"/>
  <c r="D75" i="1"/>
  <c r="D74" i="1" s="1"/>
  <c r="E75" i="1"/>
  <c r="E74" i="1" s="1"/>
  <c r="G75" i="1"/>
  <c r="F75" i="1" s="1"/>
  <c r="K75" i="1" s="1"/>
  <c r="H75" i="1"/>
  <c r="H74" i="1" s="1"/>
  <c r="I75" i="1"/>
  <c r="I74" i="1" s="1"/>
  <c r="J75" i="1"/>
  <c r="J74" i="1" s="1"/>
  <c r="F76" i="1"/>
  <c r="K76" i="1" s="1"/>
  <c r="G65" i="1" l="1"/>
  <c r="F66" i="1"/>
  <c r="K66" i="1" s="1"/>
  <c r="F57" i="1"/>
  <c r="K57" i="1" s="1"/>
  <c r="H53" i="1"/>
  <c r="I47" i="1"/>
  <c r="D47" i="1"/>
  <c r="I33" i="1"/>
  <c r="D33" i="1"/>
  <c r="G15" i="1"/>
  <c r="F16" i="1"/>
  <c r="K16" i="1" s="1"/>
  <c r="K70" i="1"/>
  <c r="E65" i="1"/>
  <c r="E64" i="1" s="1"/>
  <c r="H47" i="1"/>
  <c r="H33" i="1"/>
  <c r="H14" i="1" s="1"/>
  <c r="H13" i="1" s="1"/>
  <c r="J14" i="1"/>
  <c r="E14" i="1"/>
  <c r="G74" i="1"/>
  <c r="F74" i="1" s="1"/>
  <c r="K74" i="1" s="1"/>
  <c r="I65" i="1"/>
  <c r="I64" i="1" s="1"/>
  <c r="J53" i="1"/>
  <c r="J47" i="1" s="1"/>
  <c r="E53" i="1"/>
  <c r="E47" i="1" s="1"/>
  <c r="F44" i="1"/>
  <c r="K44" i="1" s="1"/>
  <c r="F23" i="1"/>
  <c r="K23" i="1" s="1"/>
  <c r="G22" i="1"/>
  <c r="F22" i="1" s="1"/>
  <c r="K22" i="1" s="1"/>
  <c r="I14" i="1"/>
  <c r="I13" i="1" s="1"/>
  <c r="D14" i="1"/>
  <c r="D13" i="1" s="1"/>
  <c r="G53" i="1"/>
  <c r="F53" i="1" s="1"/>
  <c r="K53" i="1" s="1"/>
  <c r="G49" i="1"/>
  <c r="G33" i="1"/>
  <c r="F33" i="1" s="1"/>
  <c r="K33" i="1" s="1"/>
  <c r="F58" i="1"/>
  <c r="K58" i="1" s="1"/>
  <c r="F17" i="1"/>
  <c r="K17" i="1" s="1"/>
  <c r="H11" i="1" l="1"/>
  <c r="H12" i="1"/>
  <c r="I11" i="1"/>
  <c r="I12" i="1"/>
  <c r="E13" i="1"/>
  <c r="G14" i="1"/>
  <c r="F15" i="1"/>
  <c r="K15" i="1" s="1"/>
  <c r="G64" i="1"/>
  <c r="F64" i="1" s="1"/>
  <c r="K64" i="1" s="1"/>
  <c r="F65" i="1"/>
  <c r="K65" i="1" s="1"/>
  <c r="G48" i="1"/>
  <c r="F49" i="1"/>
  <c r="K49" i="1" s="1"/>
  <c r="J13" i="1"/>
  <c r="D11" i="1"/>
  <c r="D12" i="1"/>
  <c r="J11" i="1" l="1"/>
  <c r="J12" i="1"/>
  <c r="G47" i="1"/>
  <c r="F47" i="1" s="1"/>
  <c r="K47" i="1" s="1"/>
  <c r="F48" i="1"/>
  <c r="K48" i="1" s="1"/>
  <c r="F14" i="1"/>
  <c r="K14" i="1" s="1"/>
  <c r="E11" i="1"/>
  <c r="E12" i="1"/>
  <c r="G13" i="1" l="1"/>
  <c r="G11" i="1" l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<sst xmlns="http://schemas.openxmlformats.org/spreadsheetml/2006/main" count="224" uniqueCount="224">
  <si>
    <t>JUDETUL  VASLUI</t>
  </si>
  <si>
    <t>COMUNA DUMESTI</t>
  </si>
  <si>
    <t xml:space="preserve"> Anexa 12</t>
  </si>
  <si>
    <t>Cont de executie - Venituri - Bugetul local</t>
  </si>
  <si>
    <t>Trimestrul: 4,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</si>
  <si>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</si>
  <si>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</si>
  <si>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</si>
  <si>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</si>
  <si>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</si>
  <si>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</si>
  <si>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</si>
  <si>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</si>
  <si>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</si>
  <si>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</si>
  <si>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</si>
  <si>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</si>
  <si>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</si>
  <si>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</si>
  <si>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</si>
  <si>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</si>
  <si>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</si>
  <si>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</si>
  <si>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</si>
  <si>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</si>
  <si>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</si>
  <si>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</si>
  <si>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</si>
  <si>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</si>
  <si>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</si>
  <si>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</si>
  <si>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</si>
  <si>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</si>
  <si>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</si>
  <si>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</si>
  <si>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</si>
  <si>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</si>
  <si>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</si>
  <si>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</si>
  <si>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</si>
  <si>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</si>
  <si>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</si>
  <si>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</si>
  <si>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</si>
  <si>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</si>
  <si>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</si>
  <si>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</si>
  <si>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</si>
  <si>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</si>
  <si>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</si>
  <si>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</si>
  <si>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</si>
  <si>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</si>
  <si>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</si>
  <si>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</si>
  <si>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</si>
  <si>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</si>
  <si>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</si>
  <si>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</si>
  <si>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</si>
  <si>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</si>
  <si>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</si>
  <si>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</si>
  <si>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</si>
  <si>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</si>
  <si>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</si>
  <si>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</si>
  <si>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</si>
  <si>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</si>
  <si>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</si>
  <si>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</si>
  <si>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</si>
  <si>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</si>
  <si>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</si>
  <si>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</si>
  <si>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</si>
  <si>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</si>
  <si>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</si>
  <si>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</si>
  <si>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</si>
  <si>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</si>
  <si>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</si>
  <si>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</si>
  <si>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</si>
  <si>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</si>
  <si>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</si>
  <si>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</si>
  <si>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</si>
  <si>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</si>
  <si>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</si>
  <si>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</si>
  <si>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</si>
  <si>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</si>
  <si>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</si>
  <si>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</si>
  <si>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</si>
  <si>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</si>
  <si>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</si>
  <si>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</si>
  <si>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</si>
  <si>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</si>
  <si>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</si>
  <si>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</si>
  <si>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</si>
  <si>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</si>
  <si>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</si>
  <si>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</si>
  <si>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</si>
  <si>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</si>
  <si>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</si>
  <si>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</si>
  <si>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</si>
  <si>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</si>
  <si>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</si>
  <si>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</si>
  <si>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</si>
  <si>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</si>
  <si>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</si>
  <si>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</si>
  <si>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</si>
  <si>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</si>
  <si>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</si>
  <si>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</si>
  <si>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</si>
  <si>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</si>
  <si>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</si>
  <si>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</si>
  <si>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</si>
  <si>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</si>
  <si>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</si>
  <si>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</si>
  <si>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</si>
  <si>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</si>
  <si>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</si>
  <si>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</si>
  <si>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</si>
  <si>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</si>
  <si>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</si>
  <si>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</si>
  <si>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</si>
  <si>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</si>
  <si>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</si>
  <si>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</si>
  <si>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</si>
  <si>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</si>
  <si>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</si>
  <si>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</si>
  <si>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</si>
  <si>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</si>
  <si>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</si>
  <si>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</si>
  <si>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</si>
  <si>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</si>
  <si>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</si>
  <si>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</si>
  <si>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</si>
  <si>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</si>
  <si>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</si>
  <si>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</si>
  <si>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</si>
  <si>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</si>
  <si>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</si>
  <si>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</si>
  <si>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</si>
  <si>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</si>
  <si>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</si>
  <si>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</si>
  <si>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</si>
  <si>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</si>
  <si>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</si>
  <si>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</si>
  <si>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</si>
  <si>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</si>
  <si>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</si>
  <si>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</si>
  <si>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</si>
  <si>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</si>
  <si>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</si>
  <si>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</si>
  <si>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</si>
  <si>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</si>
  <si>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</si>
  <si>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</si>
  <si>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</si>
  <si>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</si>
  <si>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</si>
  <si>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</si>
  <si>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</si>
  <si>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</si>
  <si>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136</t>
  </si>
  <si>
    <t>Planuri si  regulamente de urbanism</t>
  </si>
  <si>
    <t>42.02.05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</si>
  <si>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</si>
  <si>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</si>
  <si>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</si>
  <si>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</si>
  <si>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</si>
  <si>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</si>
  <si>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192</t>
  </si>
  <si>
    <t>Subventii de la alte administratii (cod. 43.02.01+43.02.04+43.02.07+43.02.08+43.02.20+43.02.21)</t>
  </si>
  <si>
    <t>43.02</t>
  </si>
  <si>
    <t>196</t>
  </si>
  <si>
    <t>Subventii primite  de la bugetele consiliilor locale si judetene pentru ajutoare  în situatii de extrema dificultate</t>
  </si>
  <si>
    <t>43.02.08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</si>
  <si>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</si>
  <si>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</si>
  <si>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</si>
  <si>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</si>
  <si>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</si>
  <si>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</si>
  <si>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279</t>
  </si>
  <si>
    <t>Sume primite de la UE/alti donatori in contul platilor efectuate si prefinantari aferente cadrului financiar 2014-2020</t>
  </si>
  <si>
    <t>48.02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</si>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</sst>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EEC84-A29E-461A-A589-D8F66F37A746}">
  <dimension ref="A1:T15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1.6" x14ac:dyDescent="0.3">
      <c r="A11" s="10" t="s">
        <v>21</v>
      </c>
      <c r="B11" s="10" t="s">
        <v>22</v>
      </c>
      <c r="C11" s="10" t="s">
        <v>23</v>
      </c>
      <c r="D11" s="11">
        <f>D13+D64+D74</f>
        <v>3697218</v>
      </c>
      <c r="E11" s="11">
        <f>E13+E64+E74</f>
        <v>5611750</v>
      </c>
      <c r="F11" s="11">
        <f>G11+H11</f>
        <v>5179699</v>
      </c>
      <c r="G11" s="11">
        <f>G13+G64+G74</f>
        <v>1046107</v>
      </c>
      <c r="H11" s="11">
        <f>H13+H64+H74</f>
        <v>4133592</v>
      </c>
      <c r="I11" s="11">
        <f>I13+I64+I74</f>
        <v>4018428</v>
      </c>
      <c r="J11" s="11">
        <f>J13+J64+J74</f>
        <v>426</v>
      </c>
      <c r="K11" s="11">
        <f>F11-I11-J11</f>
        <v>1160845</v>
      </c>
    </row>
    <row r="12" spans="1:11" s="6" customFormat="1" ht="21.6" x14ac:dyDescent="0.3">
      <c r="A12" s="10" t="s">
        <v>24</v>
      </c>
      <c r="B12" s="10" t="s">
        <v>25</v>
      </c>
      <c r="C12" s="10" t="s">
        <v>26</v>
      </c>
      <c r="D12" s="11">
        <f>D13-D34-D60</f>
        <v>2020768</v>
      </c>
      <c r="E12" s="11">
        <f>E13-E34-E60</f>
        <v>2070768</v>
      </c>
      <c r="F12" s="11">
        <f>G12+H12</f>
        <v>2181703</v>
      </c>
      <c r="G12" s="11">
        <f>G13-G34-G60</f>
        <v>1046107</v>
      </c>
      <c r="H12" s="11">
        <f>H13-H34-H60</f>
        <v>1135596</v>
      </c>
      <c r="I12" s="11">
        <f>I13-I34-I60</f>
        <v>1020432</v>
      </c>
      <c r="J12" s="11">
        <f>J13-J34-J60</f>
        <v>426</v>
      </c>
      <c r="K12" s="11">
        <f>F12-I12-J12</f>
        <v>1160845</v>
      </c>
    </row>
    <row r="13" spans="1:11" s="6" customFormat="1" x14ac:dyDescent="0.3">
      <c r="A13" s="10" t="s">
        <v>27</v>
      </c>
      <c r="B13" s="10" t="s">
        <v>28</v>
      </c>
      <c r="C13" s="10" t="s">
        <v>29</v>
      </c>
      <c r="D13" s="11">
        <f>D14+D47</f>
        <v>3586418</v>
      </c>
      <c r="E13" s="11">
        <f>E14+E47</f>
        <v>4937421</v>
      </c>
      <c r="F13" s="11">
        <f>G13+H13</f>
        <v>4707712</v>
      </c>
      <c r="G13" s="11">
        <f>G14+G47</f>
        <v>1046107</v>
      </c>
      <c r="H13" s="11">
        <f>H14+H47</f>
        <v>3661605</v>
      </c>
      <c r="I13" s="11">
        <f>I14+I47</f>
        <v>3546441</v>
      </c>
      <c r="J13" s="11">
        <f>J14+J47</f>
        <v>426</v>
      </c>
      <c r="K13" s="11">
        <f>F13-I13-J13</f>
        <v>1160845</v>
      </c>
    </row>
    <row r="14" spans="1:11" s="6" customFormat="1" x14ac:dyDescent="0.3">
      <c r="A14" s="10" t="s">
        <v>30</v>
      </c>
      <c r="B14" s="10" t="s">
        <v>31</v>
      </c>
      <c r="C14" s="10" t="s">
        <v>32</v>
      </c>
      <c r="D14" s="11">
        <f>D15+D22+D33+D44</f>
        <v>2791906</v>
      </c>
      <c r="E14" s="11">
        <f>E15+E22+E33+E44</f>
        <v>4132906</v>
      </c>
      <c r="F14" s="11">
        <f>G14+H14</f>
        <v>3804760</v>
      </c>
      <c r="G14" s="11">
        <f>G15+G22+G33+G44</f>
        <v>365477</v>
      </c>
      <c r="H14" s="11">
        <f>H15+H22+H33+H44</f>
        <v>3439283</v>
      </c>
      <c r="I14" s="11">
        <f>I15+I22+I33+I44</f>
        <v>3391044</v>
      </c>
      <c r="J14" s="11">
        <f>J15+J22+J33+J44</f>
        <v>426</v>
      </c>
      <c r="K14" s="11">
        <f>F14-I14-J14</f>
        <v>413290</v>
      </c>
    </row>
    <row r="15" spans="1:11" s="6" customFormat="1" ht="21.6" x14ac:dyDescent="0.3">
      <c r="A15" s="10" t="s">
        <v>33</v>
      </c>
      <c r="B15" s="10" t="s">
        <v>34</v>
      </c>
      <c r="C15" s="10" t="s">
        <v>35</v>
      </c>
      <c r="D15" s="11">
        <f>+D16</f>
        <v>649000</v>
      </c>
      <c r="E15" s="11">
        <f>+E16</f>
        <v>699000</v>
      </c>
      <c r="F15" s="11">
        <f>G15+H15</f>
        <v>673641</v>
      </c>
      <c r="G15" s="11">
        <f>+G16</f>
        <v>0</v>
      </c>
      <c r="H15" s="11">
        <f>+H16</f>
        <v>673641</v>
      </c>
      <c r="I15" s="11">
        <f>+I16</f>
        <v>673641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36</v>
      </c>
      <c r="B16" s="10" t="s">
        <v>37</v>
      </c>
      <c r="C16" s="10" t="s">
        <v>38</v>
      </c>
      <c r="D16" s="11">
        <f>D17+D19</f>
        <v>649000</v>
      </c>
      <c r="E16" s="11">
        <f>E17+E19</f>
        <v>699000</v>
      </c>
      <c r="F16" s="11">
        <f>G16+H16</f>
        <v>673641</v>
      </c>
      <c r="G16" s="11">
        <f>G17+G19</f>
        <v>0</v>
      </c>
      <c r="H16" s="11">
        <f>H17+H19</f>
        <v>673641</v>
      </c>
      <c r="I16" s="11">
        <f>I17+I19</f>
        <v>673641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39</v>
      </c>
      <c r="B17" s="10" t="s">
        <v>40</v>
      </c>
      <c r="C17" s="10" t="s">
        <v>41</v>
      </c>
      <c r="D17" s="11">
        <f>+D18</f>
        <v>0</v>
      </c>
      <c r="E17" s="11">
        <f>+E18</f>
        <v>0</v>
      </c>
      <c r="F17" s="11">
        <f>G17+H17</f>
        <v>1796</v>
      </c>
      <c r="G17" s="11">
        <f>+G18</f>
        <v>0</v>
      </c>
      <c r="H17" s="11">
        <f>+H18</f>
        <v>1796</v>
      </c>
      <c r="I17" s="11">
        <f>+I18</f>
        <v>1796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42</v>
      </c>
      <c r="B18" s="10" t="s">
        <v>43</v>
      </c>
      <c r="C18" s="10" t="s">
        <v>44</v>
      </c>
      <c r="D18" s="11">
        <v>0</v>
      </c>
      <c r="E18" s="11">
        <v>0</v>
      </c>
      <c r="F18" s="11">
        <f>G18+H18</f>
        <v>1796</v>
      </c>
      <c r="G18" s="11">
        <v>0</v>
      </c>
      <c r="H18" s="11">
        <v>1796</v>
      </c>
      <c r="I18" s="11">
        <v>1796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45</v>
      </c>
      <c r="B19" s="10" t="s">
        <v>46</v>
      </c>
      <c r="C19" s="10" t="s">
        <v>47</v>
      </c>
      <c r="D19" s="11">
        <f>D20+D21</f>
        <v>649000</v>
      </c>
      <c r="E19" s="11">
        <f>E20+E21</f>
        <v>699000</v>
      </c>
      <c r="F19" s="11">
        <f>G19+H19</f>
        <v>671845</v>
      </c>
      <c r="G19" s="11">
        <f>G20+G21</f>
        <v>0</v>
      </c>
      <c r="H19" s="11">
        <f>H20+H21</f>
        <v>671845</v>
      </c>
      <c r="I19" s="11">
        <f>I20+I21</f>
        <v>671845</v>
      </c>
      <c r="J19" s="11">
        <f>J20+J21</f>
        <v>0</v>
      </c>
      <c r="K19" s="11">
        <f>F19-I19-J19</f>
        <v>0</v>
      </c>
    </row>
    <row r="20" spans="1:11" s="6" customFormat="1" x14ac:dyDescent="0.3">
      <c r="A20" s="10" t="s">
        <v>48</v>
      </c>
      <c r="B20" s="10" t="s">
        <v>49</v>
      </c>
      <c r="C20" s="10" t="s">
        <v>50</v>
      </c>
      <c r="D20" s="11">
        <v>127000</v>
      </c>
      <c r="E20" s="11">
        <v>177000</v>
      </c>
      <c r="F20" s="11">
        <f>G20+H20</f>
        <v>168954</v>
      </c>
      <c r="G20" s="11">
        <v>0</v>
      </c>
      <c r="H20" s="11">
        <v>168954</v>
      </c>
      <c r="I20" s="11">
        <v>168954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51</v>
      </c>
      <c r="B21" s="10" t="s">
        <v>52</v>
      </c>
      <c r="C21" s="10" t="s">
        <v>53</v>
      </c>
      <c r="D21" s="11">
        <v>522000</v>
      </c>
      <c r="E21" s="11">
        <v>522000</v>
      </c>
      <c r="F21" s="11">
        <f>G21+H21</f>
        <v>502891</v>
      </c>
      <c r="G21" s="11">
        <v>0</v>
      </c>
      <c r="H21" s="11">
        <v>502891</v>
      </c>
      <c r="I21" s="11">
        <v>502891</v>
      </c>
      <c r="J21" s="11">
        <v>0</v>
      </c>
      <c r="K21" s="11">
        <f>F21-I21-J21</f>
        <v>0</v>
      </c>
    </row>
    <row r="22" spans="1:11" s="6" customFormat="1" x14ac:dyDescent="0.3">
      <c r="A22" s="10" t="s">
        <v>54</v>
      </c>
      <c r="B22" s="10" t="s">
        <v>55</v>
      </c>
      <c r="C22" s="10" t="s">
        <v>56</v>
      </c>
      <c r="D22" s="11">
        <f>D23</f>
        <v>458988</v>
      </c>
      <c r="E22" s="11">
        <f>E23</f>
        <v>458988</v>
      </c>
      <c r="F22" s="11">
        <f>G22+H22</f>
        <v>498971</v>
      </c>
      <c r="G22" s="11">
        <f>G23</f>
        <v>306569</v>
      </c>
      <c r="H22" s="11">
        <f>H23</f>
        <v>192402</v>
      </c>
      <c r="I22" s="11">
        <f>I23</f>
        <v>163433</v>
      </c>
      <c r="J22" s="11">
        <f>J23</f>
        <v>426</v>
      </c>
      <c r="K22" s="11">
        <f>F22-I22-J22</f>
        <v>335112</v>
      </c>
    </row>
    <row r="23" spans="1:11" s="6" customFormat="1" ht="21.6" x14ac:dyDescent="0.3">
      <c r="A23" s="10" t="s">
        <v>57</v>
      </c>
      <c r="B23" s="10" t="s">
        <v>58</v>
      </c>
      <c r="C23" s="10" t="s">
        <v>59</v>
      </c>
      <c r="D23" s="11">
        <f>D24+D27+D31+D32</f>
        <v>458988</v>
      </c>
      <c r="E23" s="11">
        <f>E24+E27+E31+E32</f>
        <v>458988</v>
      </c>
      <c r="F23" s="11">
        <f>G23+H23</f>
        <v>498971</v>
      </c>
      <c r="G23" s="11">
        <f>G24+G27+G31+G32</f>
        <v>306569</v>
      </c>
      <c r="H23" s="11">
        <f>H24+H27+H31+H32</f>
        <v>192402</v>
      </c>
      <c r="I23" s="11">
        <f>I24+I27+I31+I32</f>
        <v>163433</v>
      </c>
      <c r="J23" s="11">
        <f>J24+J27+J31+J32</f>
        <v>426</v>
      </c>
      <c r="K23" s="11">
        <f>F23-I23-J23</f>
        <v>335112</v>
      </c>
    </row>
    <row r="24" spans="1:11" s="6" customFormat="1" ht="21.6" x14ac:dyDescent="0.3">
      <c r="A24" s="10" t="s">
        <v>60</v>
      </c>
      <c r="B24" s="10" t="s">
        <v>61</v>
      </c>
      <c r="C24" s="10" t="s">
        <v>62</v>
      </c>
      <c r="D24" s="11">
        <f>D25+D26</f>
        <v>50808</v>
      </c>
      <c r="E24" s="11">
        <f>E25+E26</f>
        <v>50808</v>
      </c>
      <c r="F24" s="11">
        <f>G24+H24</f>
        <v>52313</v>
      </c>
      <c r="G24" s="11">
        <f>G25+G26</f>
        <v>22809</v>
      </c>
      <c r="H24" s="11">
        <f>H25+H26</f>
        <v>29504</v>
      </c>
      <c r="I24" s="11">
        <f>I25+I26</f>
        <v>29734</v>
      </c>
      <c r="J24" s="11">
        <f>J25+J26</f>
        <v>0</v>
      </c>
      <c r="K24" s="11">
        <f>F24-I24-J24</f>
        <v>22579</v>
      </c>
    </row>
    <row r="25" spans="1:11" s="6" customFormat="1" x14ac:dyDescent="0.3">
      <c r="A25" s="10" t="s">
        <v>63</v>
      </c>
      <c r="B25" s="10" t="s">
        <v>64</v>
      </c>
      <c r="C25" s="10" t="s">
        <v>65</v>
      </c>
      <c r="D25" s="11">
        <v>42752</v>
      </c>
      <c r="E25" s="11">
        <v>42752</v>
      </c>
      <c r="F25" s="11">
        <f>G25+H25</f>
        <v>42144</v>
      </c>
      <c r="G25" s="11">
        <v>19708</v>
      </c>
      <c r="H25" s="11">
        <v>22436</v>
      </c>
      <c r="I25" s="11">
        <v>20200</v>
      </c>
      <c r="J25" s="11">
        <v>0</v>
      </c>
      <c r="K25" s="11">
        <f>F25-I25-J25</f>
        <v>21944</v>
      </c>
    </row>
    <row r="26" spans="1:11" s="6" customFormat="1" x14ac:dyDescent="0.3">
      <c r="A26" s="10" t="s">
        <v>66</v>
      </c>
      <c r="B26" s="10" t="s">
        <v>67</v>
      </c>
      <c r="C26" s="10" t="s">
        <v>68</v>
      </c>
      <c r="D26" s="11">
        <v>8056</v>
      </c>
      <c r="E26" s="11">
        <v>8056</v>
      </c>
      <c r="F26" s="11">
        <f>G26+H26</f>
        <v>10169</v>
      </c>
      <c r="G26" s="11">
        <v>3101</v>
      </c>
      <c r="H26" s="11">
        <v>7068</v>
      </c>
      <c r="I26" s="11">
        <v>9534</v>
      </c>
      <c r="J26" s="11">
        <v>0</v>
      </c>
      <c r="K26" s="11">
        <f>F26-I26-J26</f>
        <v>635</v>
      </c>
    </row>
    <row r="27" spans="1:11" s="6" customFormat="1" ht="21.6" x14ac:dyDescent="0.3">
      <c r="A27" s="10" t="s">
        <v>69</v>
      </c>
      <c r="B27" s="10" t="s">
        <v>70</v>
      </c>
      <c r="C27" s="10" t="s">
        <v>71</v>
      </c>
      <c r="D27" s="11">
        <f>D28+D29+D30</f>
        <v>408180</v>
      </c>
      <c r="E27" s="11">
        <f>E28+E29+E30</f>
        <v>408180</v>
      </c>
      <c r="F27" s="11">
        <f>G27+H27</f>
        <v>439494</v>
      </c>
      <c r="G27" s="11">
        <f>G28+G29+G30</f>
        <v>280835</v>
      </c>
      <c r="H27" s="11">
        <f>H28+H29+H30</f>
        <v>158659</v>
      </c>
      <c r="I27" s="11">
        <f>I28+I29+I30</f>
        <v>128892</v>
      </c>
      <c r="J27" s="11">
        <f>J28+J29+J30</f>
        <v>0</v>
      </c>
      <c r="K27" s="11">
        <f>F27-I27-J27</f>
        <v>310602</v>
      </c>
    </row>
    <row r="28" spans="1:11" s="6" customFormat="1" x14ac:dyDescent="0.3">
      <c r="A28" s="10" t="s">
        <v>72</v>
      </c>
      <c r="B28" s="10" t="s">
        <v>73</v>
      </c>
      <c r="C28" s="10" t="s">
        <v>74</v>
      </c>
      <c r="D28" s="11">
        <v>101200</v>
      </c>
      <c r="E28" s="11">
        <v>101200</v>
      </c>
      <c r="F28" s="11">
        <f>G28+H28</f>
        <v>122316</v>
      </c>
      <c r="G28" s="11">
        <v>70635</v>
      </c>
      <c r="H28" s="11">
        <v>51681</v>
      </c>
      <c r="I28" s="11">
        <v>47871</v>
      </c>
      <c r="J28" s="11">
        <v>0</v>
      </c>
      <c r="K28" s="11">
        <f>F28-I28-J28</f>
        <v>74445</v>
      </c>
    </row>
    <row r="29" spans="1:11" s="6" customFormat="1" x14ac:dyDescent="0.3">
      <c r="A29" s="10" t="s">
        <v>75</v>
      </c>
      <c r="B29" s="10" t="s">
        <v>76</v>
      </c>
      <c r="C29" s="10" t="s">
        <v>77</v>
      </c>
      <c r="D29" s="11">
        <v>3885</v>
      </c>
      <c r="E29" s="11">
        <v>3885</v>
      </c>
      <c r="F29" s="11">
        <f>G29+H29</f>
        <v>1938</v>
      </c>
      <c r="G29" s="11">
        <v>11</v>
      </c>
      <c r="H29" s="11">
        <v>1927</v>
      </c>
      <c r="I29" s="11">
        <v>538</v>
      </c>
      <c r="J29" s="11">
        <v>0</v>
      </c>
      <c r="K29" s="11">
        <f>F29-I29-J29</f>
        <v>1400</v>
      </c>
    </row>
    <row r="30" spans="1:11" s="6" customFormat="1" x14ac:dyDescent="0.3">
      <c r="A30" s="10" t="s">
        <v>78</v>
      </c>
      <c r="B30" s="10" t="s">
        <v>79</v>
      </c>
      <c r="C30" s="10" t="s">
        <v>80</v>
      </c>
      <c r="D30" s="11">
        <v>303095</v>
      </c>
      <c r="E30" s="11">
        <v>303095</v>
      </c>
      <c r="F30" s="11">
        <f>G30+H30</f>
        <v>315240</v>
      </c>
      <c r="G30" s="11">
        <v>210189</v>
      </c>
      <c r="H30" s="11">
        <v>105051</v>
      </c>
      <c r="I30" s="11">
        <v>80483</v>
      </c>
      <c r="J30" s="11">
        <v>0</v>
      </c>
      <c r="K30" s="11">
        <f>F30-I30-J30</f>
        <v>234757</v>
      </c>
    </row>
    <row r="31" spans="1:11" s="6" customFormat="1" x14ac:dyDescent="0.3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4807</v>
      </c>
      <c r="G31" s="11">
        <v>568</v>
      </c>
      <c r="H31" s="11">
        <v>4239</v>
      </c>
      <c r="I31" s="11">
        <v>4807</v>
      </c>
      <c r="J31" s="11">
        <v>0</v>
      </c>
      <c r="K31" s="11">
        <f>F31-I31-J31</f>
        <v>0</v>
      </c>
    </row>
    <row r="32" spans="1:11" s="6" customFormat="1" x14ac:dyDescent="0.3">
      <c r="A32" s="10" t="s">
        <v>84</v>
      </c>
      <c r="B32" s="10" t="s">
        <v>85</v>
      </c>
      <c r="C32" s="10" t="s">
        <v>86</v>
      </c>
      <c r="D32" s="11">
        <v>0</v>
      </c>
      <c r="E32" s="11">
        <v>0</v>
      </c>
      <c r="F32" s="11">
        <f>G32+H32</f>
        <v>2357</v>
      </c>
      <c r="G32" s="11">
        <v>2357</v>
      </c>
      <c r="H32" s="11">
        <v>0</v>
      </c>
      <c r="I32" s="11">
        <v>0</v>
      </c>
      <c r="J32" s="11">
        <v>426</v>
      </c>
      <c r="K32" s="11">
        <f>F32-I32-J32</f>
        <v>1931</v>
      </c>
    </row>
    <row r="33" spans="1:11" s="6" customFormat="1" ht="21.6" x14ac:dyDescent="0.3">
      <c r="A33" s="10" t="s">
        <v>87</v>
      </c>
      <c r="B33" s="10" t="s">
        <v>88</v>
      </c>
      <c r="C33" s="10" t="s">
        <v>89</v>
      </c>
      <c r="D33" s="11">
        <f>D34+D38</f>
        <v>1683918</v>
      </c>
      <c r="E33" s="11">
        <f>E34+E38</f>
        <v>2974918</v>
      </c>
      <c r="F33" s="11">
        <f>G33+H33</f>
        <v>2632126</v>
      </c>
      <c r="G33" s="11">
        <f>G34+G38</f>
        <v>58908</v>
      </c>
      <c r="H33" s="11">
        <f>H34+H38</f>
        <v>2573218</v>
      </c>
      <c r="I33" s="11">
        <f>I34+I38</f>
        <v>2553948</v>
      </c>
      <c r="J33" s="11">
        <f>J34+J38</f>
        <v>0</v>
      </c>
      <c r="K33" s="11">
        <f>F33-I33-J33</f>
        <v>78178</v>
      </c>
    </row>
    <row r="34" spans="1:11" s="6" customFormat="1" ht="21.6" x14ac:dyDescent="0.3">
      <c r="A34" s="10" t="s">
        <v>90</v>
      </c>
      <c r="B34" s="10" t="s">
        <v>91</v>
      </c>
      <c r="C34" s="10" t="s">
        <v>92</v>
      </c>
      <c r="D34" s="11">
        <f>+D35+D36+D37</f>
        <v>1554000</v>
      </c>
      <c r="E34" s="11">
        <f>+E35+E36+E37</f>
        <v>2845000</v>
      </c>
      <c r="F34" s="11">
        <f>G34+H34</f>
        <v>2505553</v>
      </c>
      <c r="G34" s="11">
        <f>+G35+G36+G37</f>
        <v>0</v>
      </c>
      <c r="H34" s="11">
        <f>+H35+H36+H37</f>
        <v>2505553</v>
      </c>
      <c r="I34" s="11">
        <f>+I35+I36+I37</f>
        <v>2505553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93</v>
      </c>
      <c r="B35" s="10" t="s">
        <v>94</v>
      </c>
      <c r="C35" s="10" t="s">
        <v>95</v>
      </c>
      <c r="D35" s="11">
        <v>1504000</v>
      </c>
      <c r="E35" s="11">
        <v>1607000</v>
      </c>
      <c r="F35" s="11">
        <f>G35+H35</f>
        <v>1267553</v>
      </c>
      <c r="G35" s="11">
        <v>0</v>
      </c>
      <c r="H35" s="11">
        <v>1267553</v>
      </c>
      <c r="I35" s="11">
        <v>1267553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96</v>
      </c>
      <c r="B36" s="10" t="s">
        <v>97</v>
      </c>
      <c r="C36" s="10" t="s">
        <v>98</v>
      </c>
      <c r="D36" s="11">
        <v>50000</v>
      </c>
      <c r="E36" s="11">
        <v>50000</v>
      </c>
      <c r="F36" s="11">
        <f>G36+H36</f>
        <v>50000</v>
      </c>
      <c r="G36" s="11">
        <v>0</v>
      </c>
      <c r="H36" s="11">
        <v>50000</v>
      </c>
      <c r="I36" s="11">
        <v>50000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99</v>
      </c>
      <c r="B37" s="10" t="s">
        <v>100</v>
      </c>
      <c r="C37" s="10" t="s">
        <v>101</v>
      </c>
      <c r="D37" s="11">
        <v>0</v>
      </c>
      <c r="E37" s="11">
        <v>1188000</v>
      </c>
      <c r="F37" s="11">
        <f>G37+H37</f>
        <v>1188000</v>
      </c>
      <c r="G37" s="11">
        <v>0</v>
      </c>
      <c r="H37" s="11">
        <v>1188000</v>
      </c>
      <c r="I37" s="11">
        <v>1188000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102</v>
      </c>
      <c r="B38" s="10" t="s">
        <v>103</v>
      </c>
      <c r="C38" s="10" t="s">
        <v>104</v>
      </c>
      <c r="D38" s="11">
        <f>D39+D42+D43</f>
        <v>129918</v>
      </c>
      <c r="E38" s="11">
        <f>E39+E42+E43</f>
        <v>129918</v>
      </c>
      <c r="F38" s="11">
        <f>G38+H38</f>
        <v>126573</v>
      </c>
      <c r="G38" s="11">
        <f>G39+G42+G43</f>
        <v>58908</v>
      </c>
      <c r="H38" s="11">
        <f>H39+H42+H43</f>
        <v>67665</v>
      </c>
      <c r="I38" s="11">
        <f>I39+I42+I43</f>
        <v>48395</v>
      </c>
      <c r="J38" s="11">
        <f>J39+J42+J43</f>
        <v>0</v>
      </c>
      <c r="K38" s="11">
        <f>F38-I38-J38</f>
        <v>78178</v>
      </c>
    </row>
    <row r="39" spans="1:11" s="6" customFormat="1" ht="21.6" x14ac:dyDescent="0.3">
      <c r="A39" s="10" t="s">
        <v>105</v>
      </c>
      <c r="B39" s="10" t="s">
        <v>106</v>
      </c>
      <c r="C39" s="10" t="s">
        <v>107</v>
      </c>
      <c r="D39" s="11">
        <f>D40+D41</f>
        <v>114918</v>
      </c>
      <c r="E39" s="11">
        <f>E40+E41</f>
        <v>114918</v>
      </c>
      <c r="F39" s="11">
        <f>G39+H39</f>
        <v>117931</v>
      </c>
      <c r="G39" s="11">
        <f>G40+G41</f>
        <v>58908</v>
      </c>
      <c r="H39" s="11">
        <f>H40+H41</f>
        <v>59023</v>
      </c>
      <c r="I39" s="11">
        <f>I40+I41</f>
        <v>39753</v>
      </c>
      <c r="J39" s="11">
        <f>J40+J41</f>
        <v>0</v>
      </c>
      <c r="K39" s="11">
        <f>F39-I39-J39</f>
        <v>78178</v>
      </c>
    </row>
    <row r="40" spans="1:11" s="6" customFormat="1" ht="21.6" x14ac:dyDescent="0.3">
      <c r="A40" s="10" t="s">
        <v>108</v>
      </c>
      <c r="B40" s="10" t="s">
        <v>109</v>
      </c>
      <c r="C40" s="10" t="s">
        <v>110</v>
      </c>
      <c r="D40" s="11">
        <v>99572</v>
      </c>
      <c r="E40" s="11">
        <v>99572</v>
      </c>
      <c r="F40" s="11">
        <f>G40+H40</f>
        <v>104170</v>
      </c>
      <c r="G40" s="11">
        <v>57770</v>
      </c>
      <c r="H40" s="11">
        <v>46400</v>
      </c>
      <c r="I40" s="11">
        <v>29286</v>
      </c>
      <c r="J40" s="11">
        <v>0</v>
      </c>
      <c r="K40" s="11">
        <f>F40-I40-J40</f>
        <v>74884</v>
      </c>
    </row>
    <row r="41" spans="1:11" s="6" customFormat="1" ht="21.6" x14ac:dyDescent="0.3">
      <c r="A41" s="10" t="s">
        <v>111</v>
      </c>
      <c r="B41" s="10" t="s">
        <v>112</v>
      </c>
      <c r="C41" s="10" t="s">
        <v>113</v>
      </c>
      <c r="D41" s="11">
        <v>15346</v>
      </c>
      <c r="E41" s="11">
        <v>15346</v>
      </c>
      <c r="F41" s="11">
        <f>G41+H41</f>
        <v>13761</v>
      </c>
      <c r="G41" s="11">
        <v>1138</v>
      </c>
      <c r="H41" s="11">
        <v>12623</v>
      </c>
      <c r="I41" s="11">
        <v>10467</v>
      </c>
      <c r="J41" s="11">
        <v>0</v>
      </c>
      <c r="K41" s="11">
        <f>F41-I41-J41</f>
        <v>3294</v>
      </c>
    </row>
    <row r="42" spans="1:11" s="6" customFormat="1" ht="21.6" x14ac:dyDescent="0.3">
      <c r="A42" s="10" t="s">
        <v>114</v>
      </c>
      <c r="B42" s="10" t="s">
        <v>115</v>
      </c>
      <c r="C42" s="10" t="s">
        <v>116</v>
      </c>
      <c r="D42" s="11">
        <v>10000</v>
      </c>
      <c r="E42" s="11">
        <v>10000</v>
      </c>
      <c r="F42" s="11">
        <f>G42+H42</f>
        <v>8642</v>
      </c>
      <c r="G42" s="11">
        <v>0</v>
      </c>
      <c r="H42" s="11">
        <v>8642</v>
      </c>
      <c r="I42" s="11">
        <v>8642</v>
      </c>
      <c r="J42" s="11">
        <v>0</v>
      </c>
      <c r="K42" s="11">
        <f>F42-I42-J42</f>
        <v>0</v>
      </c>
    </row>
    <row r="43" spans="1:11" s="6" customFormat="1" ht="21.6" x14ac:dyDescent="0.3">
      <c r="A43" s="10" t="s">
        <v>117</v>
      </c>
      <c r="B43" s="10" t="s">
        <v>118</v>
      </c>
      <c r="C43" s="10" t="s">
        <v>119</v>
      </c>
      <c r="D43" s="11">
        <v>5000</v>
      </c>
      <c r="E43" s="11">
        <v>5000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x14ac:dyDescent="0.3">
      <c r="A44" s="10" t="s">
        <v>120</v>
      </c>
      <c r="B44" s="10" t="s">
        <v>121</v>
      </c>
      <c r="C44" s="10" t="s">
        <v>122</v>
      </c>
      <c r="D44" s="11">
        <f>D45</f>
        <v>0</v>
      </c>
      <c r="E44" s="11">
        <f>E45</f>
        <v>0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3">
      <c r="A45" s="10" t="s">
        <v>123</v>
      </c>
      <c r="B45" s="10" t="s">
        <v>124</v>
      </c>
      <c r="C45" s="10" t="s">
        <v>125</v>
      </c>
      <c r="D45" s="11">
        <f>D46</f>
        <v>0</v>
      </c>
      <c r="E45" s="11">
        <f>E46</f>
        <v>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3">
      <c r="A46" s="10" t="s">
        <v>126</v>
      </c>
      <c r="B46" s="10" t="s">
        <v>127</v>
      </c>
      <c r="C46" s="10" t="s">
        <v>128</v>
      </c>
      <c r="D46" s="11">
        <v>0</v>
      </c>
      <c r="E46" s="11">
        <v>0</v>
      </c>
      <c r="F46" s="11">
        <f>G46+H46</f>
        <v>22</v>
      </c>
      <c r="G46" s="11">
        <v>0</v>
      </c>
      <c r="H46" s="11">
        <v>22</v>
      </c>
      <c r="I46" s="11">
        <v>22</v>
      </c>
      <c r="J46" s="11">
        <v>0</v>
      </c>
      <c r="K46" s="11">
        <f>F46-I46-J46</f>
        <v>0</v>
      </c>
    </row>
    <row r="47" spans="1:11" s="6" customFormat="1" x14ac:dyDescent="0.3">
      <c r="A47" s="10" t="s">
        <v>129</v>
      </c>
      <c r="B47" s="10" t="s">
        <v>130</v>
      </c>
      <c r="C47" s="10" t="s">
        <v>131</v>
      </c>
      <c r="D47" s="11">
        <f>D48+D53</f>
        <v>794512</v>
      </c>
      <c r="E47" s="11">
        <f>E48+E53</f>
        <v>804515</v>
      </c>
      <c r="F47" s="11">
        <f>G47+H47</f>
        <v>902952</v>
      </c>
      <c r="G47" s="11">
        <f>G48+G53</f>
        <v>680630</v>
      </c>
      <c r="H47" s="11">
        <f>H48+H53</f>
        <v>222322</v>
      </c>
      <c r="I47" s="11">
        <f>I48+I53</f>
        <v>155397</v>
      </c>
      <c r="J47" s="11">
        <f>J48+J53</f>
        <v>0</v>
      </c>
      <c r="K47" s="11">
        <f>F47-I47-J47</f>
        <v>747555</v>
      </c>
    </row>
    <row r="48" spans="1:11" s="6" customFormat="1" x14ac:dyDescent="0.3">
      <c r="A48" s="10" t="s">
        <v>132</v>
      </c>
      <c r="B48" s="10" t="s">
        <v>133</v>
      </c>
      <c r="C48" s="10" t="s">
        <v>134</v>
      </c>
      <c r="D48" s="11">
        <f>D49</f>
        <v>50384</v>
      </c>
      <c r="E48" s="11">
        <f>E49</f>
        <v>50384</v>
      </c>
      <c r="F48" s="11">
        <f>G48+H48</f>
        <v>41116</v>
      </c>
      <c r="G48" s="11">
        <f>G49</f>
        <v>14551</v>
      </c>
      <c r="H48" s="11">
        <f>H49</f>
        <v>26565</v>
      </c>
      <c r="I48" s="11">
        <f>I49</f>
        <v>32701</v>
      </c>
      <c r="J48" s="11">
        <f>J49</f>
        <v>0</v>
      </c>
      <c r="K48" s="11">
        <f>F48-I48-J48</f>
        <v>8415</v>
      </c>
    </row>
    <row r="49" spans="1:11" s="6" customFormat="1" ht="21.6" x14ac:dyDescent="0.3">
      <c r="A49" s="10" t="s">
        <v>135</v>
      </c>
      <c r="B49" s="10" t="s">
        <v>136</v>
      </c>
      <c r="C49" s="10" t="s">
        <v>137</v>
      </c>
      <c r="D49" s="11">
        <f>+D50+D52</f>
        <v>50384</v>
      </c>
      <c r="E49" s="11">
        <f>+E50+E52</f>
        <v>50384</v>
      </c>
      <c r="F49" s="11">
        <f>G49+H49</f>
        <v>41116</v>
      </c>
      <c r="G49" s="11">
        <f>+G50+G52</f>
        <v>14551</v>
      </c>
      <c r="H49" s="11">
        <f>+H50+H52</f>
        <v>26565</v>
      </c>
      <c r="I49" s="11">
        <f>+I50+I52</f>
        <v>32701</v>
      </c>
      <c r="J49" s="11">
        <f>+J50+J52</f>
        <v>0</v>
      </c>
      <c r="K49" s="11">
        <f>F49-I49-J49</f>
        <v>8415</v>
      </c>
    </row>
    <row r="50" spans="1:11" s="6" customFormat="1" x14ac:dyDescent="0.3">
      <c r="A50" s="10" t="s">
        <v>138</v>
      </c>
      <c r="B50" s="10" t="s">
        <v>139</v>
      </c>
      <c r="C50" s="10" t="s">
        <v>140</v>
      </c>
      <c r="D50" s="11">
        <f>D51</f>
        <v>45384</v>
      </c>
      <c r="E50" s="11">
        <f>E51</f>
        <v>45384</v>
      </c>
      <c r="F50" s="11">
        <f>G50+H50</f>
        <v>41116</v>
      </c>
      <c r="G50" s="11">
        <f>G51</f>
        <v>14551</v>
      </c>
      <c r="H50" s="11">
        <f>H51</f>
        <v>26565</v>
      </c>
      <c r="I50" s="11">
        <f>I51</f>
        <v>32701</v>
      </c>
      <c r="J50" s="11">
        <f>J51</f>
        <v>0</v>
      </c>
      <c r="K50" s="11">
        <f>F50-I50-J50</f>
        <v>8415</v>
      </c>
    </row>
    <row r="51" spans="1:11" s="6" customFormat="1" ht="21.6" x14ac:dyDescent="0.3">
      <c r="A51" s="10" t="s">
        <v>141</v>
      </c>
      <c r="B51" s="10" t="s">
        <v>142</v>
      </c>
      <c r="C51" s="10" t="s">
        <v>143</v>
      </c>
      <c r="D51" s="11">
        <v>45384</v>
      </c>
      <c r="E51" s="11">
        <v>45384</v>
      </c>
      <c r="F51" s="11">
        <f>G51+H51</f>
        <v>41116</v>
      </c>
      <c r="G51" s="11">
        <v>14551</v>
      </c>
      <c r="H51" s="11">
        <v>26565</v>
      </c>
      <c r="I51" s="11">
        <v>32701</v>
      </c>
      <c r="J51" s="11">
        <v>0</v>
      </c>
      <c r="K51" s="11">
        <f>F51-I51-J51</f>
        <v>8415</v>
      </c>
    </row>
    <row r="52" spans="1:11" s="6" customFormat="1" x14ac:dyDescent="0.3">
      <c r="A52" s="10" t="s">
        <v>144</v>
      </c>
      <c r="B52" s="10" t="s">
        <v>145</v>
      </c>
      <c r="C52" s="10" t="s">
        <v>146</v>
      </c>
      <c r="D52" s="11">
        <v>5000</v>
      </c>
      <c r="E52" s="11">
        <v>5000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21.6" x14ac:dyDescent="0.3">
      <c r="A53" s="10" t="s">
        <v>147</v>
      </c>
      <c r="B53" s="10" t="s">
        <v>148</v>
      </c>
      <c r="C53" s="10" t="s">
        <v>149</v>
      </c>
      <c r="D53" s="11">
        <f>+D54+D57+D60</f>
        <v>744128</v>
      </c>
      <c r="E53" s="11">
        <f>+E54+E57+E60</f>
        <v>754131</v>
      </c>
      <c r="F53" s="11">
        <f>G53+H53</f>
        <v>861836</v>
      </c>
      <c r="G53" s="11">
        <f>+G54+G57+G60</f>
        <v>666079</v>
      </c>
      <c r="H53" s="11">
        <f>+H54+H57+H60</f>
        <v>195757</v>
      </c>
      <c r="I53" s="11">
        <f>+I54+I57+I60</f>
        <v>122696</v>
      </c>
      <c r="J53" s="11">
        <f>+J54+J57+J60</f>
        <v>0</v>
      </c>
      <c r="K53" s="11">
        <f>F53-I53-J53</f>
        <v>739140</v>
      </c>
    </row>
    <row r="54" spans="1:11" s="6" customFormat="1" ht="21.6" x14ac:dyDescent="0.3">
      <c r="A54" s="10" t="s">
        <v>150</v>
      </c>
      <c r="B54" s="10" t="s">
        <v>151</v>
      </c>
      <c r="C54" s="10" t="s">
        <v>152</v>
      </c>
      <c r="D54" s="11">
        <f>D55+D56</f>
        <v>14000</v>
      </c>
      <c r="E54" s="11">
        <f>E55+E56</f>
        <v>14000</v>
      </c>
      <c r="F54" s="11">
        <f>G54+H54</f>
        <v>6053</v>
      </c>
      <c r="G54" s="11">
        <f>G55+G56</f>
        <v>0</v>
      </c>
      <c r="H54" s="11">
        <f>H55+H56</f>
        <v>6053</v>
      </c>
      <c r="I54" s="11">
        <f>I55+I56</f>
        <v>6053</v>
      </c>
      <c r="J54" s="11">
        <f>J55+J56</f>
        <v>0</v>
      </c>
      <c r="K54" s="11">
        <f>F54-I54-J54</f>
        <v>0</v>
      </c>
    </row>
    <row r="55" spans="1:11" s="6" customFormat="1" x14ac:dyDescent="0.3">
      <c r="A55" s="10" t="s">
        <v>153</v>
      </c>
      <c r="B55" s="10" t="s">
        <v>154</v>
      </c>
      <c r="C55" s="10" t="s">
        <v>155</v>
      </c>
      <c r="D55" s="11">
        <v>10000</v>
      </c>
      <c r="E55" s="11">
        <v>10000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x14ac:dyDescent="0.3">
      <c r="A56" s="10" t="s">
        <v>156</v>
      </c>
      <c r="B56" s="10" t="s">
        <v>157</v>
      </c>
      <c r="C56" s="10" t="s">
        <v>158</v>
      </c>
      <c r="D56" s="11">
        <v>4000</v>
      </c>
      <c r="E56" s="11">
        <v>4000</v>
      </c>
      <c r="F56" s="11">
        <f>G56+H56</f>
        <v>6053</v>
      </c>
      <c r="G56" s="11">
        <v>0</v>
      </c>
      <c r="H56" s="11">
        <v>6053</v>
      </c>
      <c r="I56" s="11">
        <v>6053</v>
      </c>
      <c r="J56" s="11">
        <v>0</v>
      </c>
      <c r="K56" s="11">
        <f>F56-I56-J56</f>
        <v>0</v>
      </c>
    </row>
    <row r="57" spans="1:11" s="6" customFormat="1" ht="21.6" x14ac:dyDescent="0.3">
      <c r="A57" s="10" t="s">
        <v>159</v>
      </c>
      <c r="B57" s="10" t="s">
        <v>160</v>
      </c>
      <c r="C57" s="10" t="s">
        <v>161</v>
      </c>
      <c r="D57" s="11">
        <f>D58</f>
        <v>718478</v>
      </c>
      <c r="E57" s="11">
        <f>E58</f>
        <v>718478</v>
      </c>
      <c r="F57" s="11">
        <f>G57+H57</f>
        <v>835327</v>
      </c>
      <c r="G57" s="11">
        <f>G58</f>
        <v>666079</v>
      </c>
      <c r="H57" s="11">
        <f>H58</f>
        <v>169248</v>
      </c>
      <c r="I57" s="11">
        <f>I58</f>
        <v>96187</v>
      </c>
      <c r="J57" s="11">
        <f>J58</f>
        <v>0</v>
      </c>
      <c r="K57" s="11">
        <f>F57-I57-J57</f>
        <v>739140</v>
      </c>
    </row>
    <row r="58" spans="1:11" s="6" customFormat="1" ht="21.6" x14ac:dyDescent="0.3">
      <c r="A58" s="10" t="s">
        <v>162</v>
      </c>
      <c r="B58" s="10" t="s">
        <v>163</v>
      </c>
      <c r="C58" s="10" t="s">
        <v>164</v>
      </c>
      <c r="D58" s="11">
        <f>D59</f>
        <v>718478</v>
      </c>
      <c r="E58" s="11">
        <f>E59</f>
        <v>718478</v>
      </c>
      <c r="F58" s="11">
        <f>G58+H58</f>
        <v>835327</v>
      </c>
      <c r="G58" s="11">
        <f>G59</f>
        <v>666079</v>
      </c>
      <c r="H58" s="11">
        <f>H59</f>
        <v>169248</v>
      </c>
      <c r="I58" s="11">
        <f>I59</f>
        <v>96187</v>
      </c>
      <c r="J58" s="11">
        <f>J59</f>
        <v>0</v>
      </c>
      <c r="K58" s="11">
        <f>F58-I58-J58</f>
        <v>739140</v>
      </c>
    </row>
    <row r="59" spans="1:11" s="6" customFormat="1" ht="21.6" x14ac:dyDescent="0.3">
      <c r="A59" s="10" t="s">
        <v>165</v>
      </c>
      <c r="B59" s="10" t="s">
        <v>166</v>
      </c>
      <c r="C59" s="10" t="s">
        <v>167</v>
      </c>
      <c r="D59" s="11">
        <v>718478</v>
      </c>
      <c r="E59" s="11">
        <v>718478</v>
      </c>
      <c r="F59" s="11">
        <f>G59+H59</f>
        <v>835327</v>
      </c>
      <c r="G59" s="11">
        <v>666079</v>
      </c>
      <c r="H59" s="11">
        <v>169248</v>
      </c>
      <c r="I59" s="11">
        <v>96187</v>
      </c>
      <c r="J59" s="11">
        <v>0</v>
      </c>
      <c r="K59" s="11">
        <f>F59-I59-J59</f>
        <v>739140</v>
      </c>
    </row>
    <row r="60" spans="1:11" s="6" customFormat="1" ht="21.6" x14ac:dyDescent="0.3">
      <c r="A60" s="10" t="s">
        <v>168</v>
      </c>
      <c r="B60" s="10" t="s">
        <v>169</v>
      </c>
      <c r="C60" s="10" t="s">
        <v>170</v>
      </c>
      <c r="D60" s="11">
        <f>D61+D62+D63</f>
        <v>11650</v>
      </c>
      <c r="E60" s="11">
        <f>E61+E62+E63</f>
        <v>21653</v>
      </c>
      <c r="F60" s="11">
        <f>G60+H60</f>
        <v>20456</v>
      </c>
      <c r="G60" s="11">
        <f>G61+G62+G63</f>
        <v>0</v>
      </c>
      <c r="H60" s="11">
        <f>H61+H62+H63</f>
        <v>20456</v>
      </c>
      <c r="I60" s="11">
        <f>I61+I62+I63</f>
        <v>20456</v>
      </c>
      <c r="J60" s="11">
        <f>J61+J62+J63</f>
        <v>0</v>
      </c>
      <c r="K60" s="11">
        <f>F60-I60-J60</f>
        <v>0</v>
      </c>
    </row>
    <row r="61" spans="1:11" s="6" customFormat="1" x14ac:dyDescent="0.3">
      <c r="A61" s="10" t="s">
        <v>171</v>
      </c>
      <c r="B61" s="10" t="s">
        <v>172</v>
      </c>
      <c r="C61" s="10" t="s">
        <v>173</v>
      </c>
      <c r="D61" s="11">
        <v>11650</v>
      </c>
      <c r="E61" s="11">
        <v>21653</v>
      </c>
      <c r="F61" s="11">
        <f>G61+H61</f>
        <v>20456</v>
      </c>
      <c r="G61" s="11">
        <v>0</v>
      </c>
      <c r="H61" s="11">
        <v>20456</v>
      </c>
      <c r="I61" s="11">
        <v>20456</v>
      </c>
      <c r="J61" s="11">
        <v>0</v>
      </c>
      <c r="K61" s="11">
        <f>F61-I61-J61</f>
        <v>0</v>
      </c>
    </row>
    <row r="62" spans="1:11" s="6" customFormat="1" ht="31.8" x14ac:dyDescent="0.3">
      <c r="A62" s="10" t="s">
        <v>174</v>
      </c>
      <c r="B62" s="10" t="s">
        <v>175</v>
      </c>
      <c r="C62" s="10" t="s">
        <v>176</v>
      </c>
      <c r="D62" s="11">
        <v>-469806</v>
      </c>
      <c r="E62" s="11">
        <v>-1292806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3">
      <c r="A63" s="10" t="s">
        <v>177</v>
      </c>
      <c r="B63" s="10" t="s">
        <v>178</v>
      </c>
      <c r="C63" s="10" t="s">
        <v>179</v>
      </c>
      <c r="D63" s="11">
        <v>469806</v>
      </c>
      <c r="E63" s="11">
        <v>1292806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3">
      <c r="A64" s="10" t="s">
        <v>180</v>
      </c>
      <c r="B64" s="10" t="s">
        <v>181</v>
      </c>
      <c r="C64" s="10" t="s">
        <v>182</v>
      </c>
      <c r="D64" s="11">
        <f>D65</f>
        <v>110800</v>
      </c>
      <c r="E64" s="11">
        <f>E65</f>
        <v>410438</v>
      </c>
      <c r="F64" s="11">
        <f>G64+H64</f>
        <v>208097</v>
      </c>
      <c r="G64" s="11">
        <f>G65</f>
        <v>0</v>
      </c>
      <c r="H64" s="11">
        <f>H65</f>
        <v>208097</v>
      </c>
      <c r="I64" s="11">
        <f>I65</f>
        <v>208097</v>
      </c>
      <c r="J64" s="11">
        <f>J65</f>
        <v>0</v>
      </c>
      <c r="K64" s="11">
        <f>F64-I64-J64</f>
        <v>0</v>
      </c>
    </row>
    <row r="65" spans="1:12" s="6" customFormat="1" ht="21.6" x14ac:dyDescent="0.3">
      <c r="A65" s="10" t="s">
        <v>183</v>
      </c>
      <c r="B65" s="10" t="s">
        <v>184</v>
      </c>
      <c r="C65" s="10" t="s">
        <v>185</v>
      </c>
      <c r="D65" s="11">
        <f>D66+D70</f>
        <v>110800</v>
      </c>
      <c r="E65" s="11">
        <f>E66+E70</f>
        <v>410438</v>
      </c>
      <c r="F65" s="11">
        <f>G65+H65</f>
        <v>208097</v>
      </c>
      <c r="G65" s="11">
        <f>G66+G70</f>
        <v>0</v>
      </c>
      <c r="H65" s="11">
        <f>H66+H70</f>
        <v>208097</v>
      </c>
      <c r="I65" s="11">
        <f>I66+I70</f>
        <v>208097</v>
      </c>
      <c r="J65" s="11">
        <f>J66+J70</f>
        <v>0</v>
      </c>
      <c r="K65" s="11">
        <f>F65-I65-J65</f>
        <v>0</v>
      </c>
    </row>
    <row r="66" spans="1:12" s="6" customFormat="1" ht="62.4" x14ac:dyDescent="0.3">
      <c r="A66" s="10" t="s">
        <v>186</v>
      </c>
      <c r="B66" s="10" t="s">
        <v>187</v>
      </c>
      <c r="C66" s="10" t="s">
        <v>188</v>
      </c>
      <c r="D66" s="11">
        <f>+D67+D68+D69</f>
        <v>110800</v>
      </c>
      <c r="E66" s="11">
        <f>+E67+E68+E69</f>
        <v>110800</v>
      </c>
      <c r="F66" s="11">
        <f>G66+H66</f>
        <v>81182</v>
      </c>
      <c r="G66" s="11">
        <f>+G67+G68+G69</f>
        <v>0</v>
      </c>
      <c r="H66" s="11">
        <f>+H67+H68+H69</f>
        <v>81182</v>
      </c>
      <c r="I66" s="11">
        <f>+I67+I68+I69</f>
        <v>81182</v>
      </c>
      <c r="J66" s="11">
        <f>+J67+J68+J69</f>
        <v>0</v>
      </c>
      <c r="K66" s="11">
        <f>F66-I66-J66</f>
        <v>0</v>
      </c>
    </row>
    <row r="67" spans="1:12" s="6" customFormat="1" x14ac:dyDescent="0.3">
      <c r="A67" s="10" t="s">
        <v>189</v>
      </c>
      <c r="B67" s="10" t="s">
        <v>190</v>
      </c>
      <c r="C67" s="10" t="s">
        <v>191</v>
      </c>
      <c r="D67" s="11">
        <v>0</v>
      </c>
      <c r="E67" s="11">
        <v>0</v>
      </c>
      <c r="F67" s="11">
        <f>G67+H67</f>
        <v>17634</v>
      </c>
      <c r="G67" s="11">
        <v>0</v>
      </c>
      <c r="H67" s="11">
        <v>17634</v>
      </c>
      <c r="I67" s="11">
        <v>17634</v>
      </c>
      <c r="J67" s="11">
        <v>0</v>
      </c>
      <c r="K67" s="11">
        <f>F67-I67-J67</f>
        <v>0</v>
      </c>
    </row>
    <row r="68" spans="1:12" s="6" customFormat="1" ht="21.6" x14ac:dyDescent="0.3">
      <c r="A68" s="10" t="s">
        <v>192</v>
      </c>
      <c r="B68" s="10" t="s">
        <v>193</v>
      </c>
      <c r="C68" s="10" t="s">
        <v>194</v>
      </c>
      <c r="D68" s="11">
        <v>20000</v>
      </c>
      <c r="E68" s="11">
        <v>20000</v>
      </c>
      <c r="F68" s="11">
        <f>G68+H68</f>
        <v>7161</v>
      </c>
      <c r="G68" s="11">
        <v>0</v>
      </c>
      <c r="H68" s="11">
        <v>7161</v>
      </c>
      <c r="I68" s="11">
        <v>7161</v>
      </c>
      <c r="J68" s="11">
        <v>0</v>
      </c>
      <c r="K68" s="11">
        <f>F68-I68-J68</f>
        <v>0</v>
      </c>
    </row>
    <row r="69" spans="1:12" s="6" customFormat="1" ht="21.6" x14ac:dyDescent="0.3">
      <c r="A69" s="10" t="s">
        <v>195</v>
      </c>
      <c r="B69" s="10" t="s">
        <v>196</v>
      </c>
      <c r="C69" s="10" t="s">
        <v>197</v>
      </c>
      <c r="D69" s="11">
        <v>90800</v>
      </c>
      <c r="E69" s="11">
        <v>90800</v>
      </c>
      <c r="F69" s="11">
        <f>G69+H69</f>
        <v>56387</v>
      </c>
      <c r="G69" s="11">
        <v>0</v>
      </c>
      <c r="H69" s="11">
        <v>56387</v>
      </c>
      <c r="I69" s="11">
        <v>56387</v>
      </c>
      <c r="J69" s="11">
        <v>0</v>
      </c>
      <c r="K69" s="11">
        <f>F69-I69-J69</f>
        <v>0</v>
      </c>
    </row>
    <row r="70" spans="1:12" s="6" customFormat="1" ht="31.8" x14ac:dyDescent="0.3">
      <c r="A70" s="10" t="s">
        <v>198</v>
      </c>
      <c r="B70" s="10" t="s">
        <v>199</v>
      </c>
      <c r="C70" s="10" t="s">
        <v>200</v>
      </c>
      <c r="D70" s="11">
        <f>+D71+D72+D73</f>
        <v>0</v>
      </c>
      <c r="E70" s="11">
        <f>+E71+E72+E73</f>
        <v>299638</v>
      </c>
      <c r="F70" s="11">
        <f>G70+H70</f>
        <v>126915</v>
      </c>
      <c r="G70" s="11">
        <f>+G71+G72+G73</f>
        <v>0</v>
      </c>
      <c r="H70" s="11">
        <f>+H71+H72+H73</f>
        <v>126915</v>
      </c>
      <c r="I70" s="11">
        <f>+I71+I72+I73</f>
        <v>126915</v>
      </c>
      <c r="J70" s="11">
        <f>+J71+J72+J73</f>
        <v>0</v>
      </c>
      <c r="K70" s="11">
        <f>F70-I70-J70</f>
        <v>0</v>
      </c>
    </row>
    <row r="71" spans="1:12" s="6" customFormat="1" ht="31.8" x14ac:dyDescent="0.3">
      <c r="A71" s="10" t="s">
        <v>201</v>
      </c>
      <c r="B71" s="10" t="s">
        <v>202</v>
      </c>
      <c r="C71" s="10" t="s">
        <v>203</v>
      </c>
      <c r="D71" s="11">
        <v>0</v>
      </c>
      <c r="E71" s="11">
        <v>200000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21.6" x14ac:dyDescent="0.3">
      <c r="A72" s="10" t="s">
        <v>204</v>
      </c>
      <c r="B72" s="10" t="s">
        <v>205</v>
      </c>
      <c r="C72" s="10" t="s">
        <v>206</v>
      </c>
      <c r="D72" s="11">
        <v>0</v>
      </c>
      <c r="E72" s="11">
        <v>87688</v>
      </c>
      <c r="F72" s="11">
        <f>G72+H72</f>
        <v>87688</v>
      </c>
      <c r="G72" s="11">
        <v>0</v>
      </c>
      <c r="H72" s="11">
        <v>87688</v>
      </c>
      <c r="I72" s="11">
        <v>87688</v>
      </c>
      <c r="J72" s="11">
        <v>0</v>
      </c>
      <c r="K72" s="11">
        <f>F72-I72-J72</f>
        <v>0</v>
      </c>
    </row>
    <row r="73" spans="1:12" s="6" customFormat="1" ht="31.8" x14ac:dyDescent="0.3">
      <c r="A73" s="10" t="s">
        <v>207</v>
      </c>
      <c r="B73" s="10" t="s">
        <v>208</v>
      </c>
      <c r="C73" s="10" t="s">
        <v>209</v>
      </c>
      <c r="D73" s="11">
        <v>0</v>
      </c>
      <c r="E73" s="11">
        <v>11950</v>
      </c>
      <c r="F73" s="11">
        <f>G73+H73</f>
        <v>39227</v>
      </c>
      <c r="G73" s="11">
        <v>0</v>
      </c>
      <c r="H73" s="11">
        <v>39227</v>
      </c>
      <c r="I73" s="11">
        <v>39227</v>
      </c>
      <c r="J73" s="11">
        <v>0</v>
      </c>
      <c r="K73" s="11">
        <f>F73-I73-J73</f>
        <v>0</v>
      </c>
    </row>
    <row r="74" spans="1:12" s="6" customFormat="1" ht="31.8" x14ac:dyDescent="0.3">
      <c r="A74" s="10" t="s">
        <v>210</v>
      </c>
      <c r="B74" s="10" t="s">
        <v>211</v>
      </c>
      <c r="C74" s="10" t="s">
        <v>212</v>
      </c>
      <c r="D74" s="11">
        <f>+D75</f>
        <v>0</v>
      </c>
      <c r="E74" s="11">
        <f>+E75</f>
        <v>263891</v>
      </c>
      <c r="F74" s="11">
        <f>G74+H74</f>
        <v>263890</v>
      </c>
      <c r="G74" s="11">
        <f>+G75</f>
        <v>0</v>
      </c>
      <c r="H74" s="11">
        <f>+H75</f>
        <v>263890</v>
      </c>
      <c r="I74" s="11">
        <f>+I75</f>
        <v>263890</v>
      </c>
      <c r="J74" s="11">
        <f>+J75</f>
        <v>0</v>
      </c>
      <c r="K74" s="11">
        <f>F74-I74-J74</f>
        <v>0</v>
      </c>
    </row>
    <row r="75" spans="1:12" s="6" customFormat="1" ht="21.6" x14ac:dyDescent="0.3">
      <c r="A75" s="10" t="s">
        <v>213</v>
      </c>
      <c r="B75" s="10" t="s">
        <v>214</v>
      </c>
      <c r="C75" s="10" t="s">
        <v>215</v>
      </c>
      <c r="D75" s="11">
        <f>D76</f>
        <v>0</v>
      </c>
      <c r="E75" s="11">
        <f>E76</f>
        <v>263891</v>
      </c>
      <c r="F75" s="11">
        <f>G75+H75</f>
        <v>263890</v>
      </c>
      <c r="G75" s="11">
        <f>G76</f>
        <v>0</v>
      </c>
      <c r="H75" s="11">
        <f>H76</f>
        <v>263890</v>
      </c>
      <c r="I75" s="11">
        <f>I76</f>
        <v>263890</v>
      </c>
      <c r="J75" s="11">
        <f>J76</f>
        <v>0</v>
      </c>
      <c r="K75" s="11">
        <f>F75-I75-J75</f>
        <v>0</v>
      </c>
    </row>
    <row r="76" spans="1:12" s="6" customFormat="1" ht="21.6" x14ac:dyDescent="0.3">
      <c r="A76" s="10" t="s">
        <v>216</v>
      </c>
      <c r="B76" s="10" t="s">
        <v>217</v>
      </c>
      <c r="C76" s="10" t="s">
        <v>218</v>
      </c>
      <c r="D76" s="11">
        <v>0</v>
      </c>
      <c r="E76" s="11">
        <v>263891</v>
      </c>
      <c r="F76" s="11">
        <f>G76+H76</f>
        <v>263890</v>
      </c>
      <c r="G76" s="11">
        <v>0</v>
      </c>
      <c r="H76" s="11">
        <v>263890</v>
      </c>
      <c r="I76" s="11">
        <v>263890</v>
      </c>
      <c r="J76" s="11">
        <v>0</v>
      </c>
      <c r="K76" s="11">
        <f>F76-I76-J76</f>
        <v>0</v>
      </c>
    </row>
    <row r="77" spans="1:12" s="6" customFormat="1" x14ac:dyDescent="0.3">
      <c r="A77" s="8"/>
      <c r="B77" s="8"/>
      <c r="C77" s="8"/>
      <c r="D77" s="9"/>
      <c r="E77" s="9"/>
      <c r="F77" s="9"/>
      <c r="G77" s="9"/>
      <c r="H77" s="9"/>
      <c r="I77" s="9"/>
      <c r="J77" s="9"/>
      <c r="K77" s="9"/>
    </row>
    <row r="78" spans="1:12" x14ac:dyDescent="0.3">
      <c r="A78" s="13" t="s">
        <v>219</v>
      </c>
      <c r="B78" s="13"/>
      <c r="C78" s="13"/>
      <c r="D78" s="13"/>
      <c r="E78" s="13" t="s">
        <v>221</v>
      </c>
      <c r="F78" s="13"/>
      <c r="G78" s="13"/>
      <c r="H78" s="13"/>
      <c r="I78" s="13" t="s">
        <v>222</v>
      </c>
      <c r="J78" s="13"/>
      <c r="K78" s="13"/>
      <c r="L78" s="13"/>
    </row>
    <row r="79" spans="1:12" x14ac:dyDescent="0.3">
      <c r="A79" s="3" t="s">
        <v>220</v>
      </c>
      <c r="B79" s="3"/>
      <c r="C79" s="3"/>
      <c r="D79" s="3"/>
      <c r="E79" s="3"/>
      <c r="F79" s="3"/>
      <c r="G79" s="3"/>
      <c r="H79" s="3"/>
      <c r="I79" s="3" t="s">
        <v>223</v>
      </c>
      <c r="J79" s="3"/>
      <c r="K79" s="3"/>
      <c r="L79" s="3"/>
    </row>
    <row r="155" spans="1:20" x14ac:dyDescent="0.3">
      <c r="A155" s="12"/>
      <c r="B155" s="12"/>
      <c r="C155" s="12"/>
      <c r="D155" s="12"/>
      <c r="I155" s="12"/>
      <c r="J155" s="12"/>
      <c r="K155" s="12"/>
      <c r="L155" s="12"/>
      <c r="Q155" s="12"/>
      <c r="R155" s="12"/>
      <c r="S155" s="12"/>
      <c r="T155" s="12"/>
    </row>
  </sheetData>
  <mergeCells count="24">
    <mergeCell ref="A78:D78"/>
    <mergeCell ref="A79:D79"/>
    <mergeCell ref="E78:H78"/>
    <mergeCell ref="E79:H79"/>
    <mergeCell ref="I78:L78"/>
    <mergeCell ref="I79:L79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2019-02-15T12:37:30Z</dcterms:created>
  <dcterms:modified xsi:type="dcterms:W3CDTF">2019-02-15T12:37:33Z</dcterms:modified>
</cp:coreProperties>
</file>